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2120" windowHeight="8505" tabRatio="469" activeTab="0"/>
  </bookViews>
  <sheets>
    <sheet name="program inv" sheetId="1" r:id="rId1"/>
  </sheets>
  <externalReferences>
    <externalReference r:id="rId4"/>
  </externalReferences>
  <definedNames>
    <definedName name="OLE_LINK5" localSheetId="0">'program inv'!$A$403</definedName>
    <definedName name="_xlnm.Print_Area" localSheetId="0">'program inv'!$A$1:$F$440</definedName>
    <definedName name="_xlnm.Print_Titles" localSheetId="0">'program inv'!$6:$11</definedName>
  </definedNames>
  <calcPr fullCalcOnLoad="1"/>
</workbook>
</file>

<file path=xl/sharedStrings.xml><?xml version="1.0" encoding="utf-8"?>
<sst xmlns="http://schemas.openxmlformats.org/spreadsheetml/2006/main" count="414" uniqueCount="331">
  <si>
    <t>A. Obiective (proiecte) de investiţii în continuare</t>
  </si>
  <si>
    <t xml:space="preserve">B. Obiective (proiecte) de investiţii noi </t>
  </si>
  <si>
    <t xml:space="preserve">a. Achizitii de imobile </t>
  </si>
  <si>
    <t>b. dotari independente</t>
  </si>
  <si>
    <t>c. cheltuieli aferente studiilor de fezabilitate si alte studii</t>
  </si>
  <si>
    <t>d. cheltuieli privind consolidarile</t>
  </si>
  <si>
    <t>e. alte cheltuieli asimilate investitiilor</t>
  </si>
  <si>
    <t xml:space="preserve"> ESTIMARI 2017</t>
  </si>
  <si>
    <t xml:space="preserve"> ESTIMARI 2018</t>
  </si>
  <si>
    <t>ESTIMARI 2019</t>
  </si>
  <si>
    <t>C. Alte cheltuieli de investiţii , DIN CARE :</t>
  </si>
  <si>
    <t xml:space="preserve">DENUMIRE  OBIECTIV DE INVESTITII </t>
  </si>
  <si>
    <t>TOTAL A. Obiective (proiecte) de investiţii în continuare</t>
  </si>
  <si>
    <t xml:space="preserve">TOTAL a. Achizitii de imobile </t>
  </si>
  <si>
    <t>TOTAL b. dotari independente</t>
  </si>
  <si>
    <t>TOTAL c. cheltuieli aferente studiilor de fezabilitate si alte studii</t>
  </si>
  <si>
    <t xml:space="preserve"> Total d. cheltuieli privind consolidarile</t>
  </si>
  <si>
    <t xml:space="preserve">TOTAL C. Alte cheltuieli de investiţii </t>
  </si>
  <si>
    <t xml:space="preserve"> Total e. alte cheltuieli asimilate investitiilor</t>
  </si>
  <si>
    <t xml:space="preserve">TOTAL B. Obiective (proiecte) de investiţii noi </t>
  </si>
  <si>
    <t xml:space="preserve">mii lei </t>
  </si>
  <si>
    <t xml:space="preserve">U.A.T JUDETUL BRAILA </t>
  </si>
  <si>
    <t>PE ANUL 2016 SI ESTIMARI PE ANII 2017-2019</t>
  </si>
  <si>
    <t xml:space="preserve">VALOAREA OBIECTIVULUI DE INVESTITII  AFERENT BUGET 2016  </t>
  </si>
  <si>
    <t xml:space="preserve">Reabilitare statie pompare apa incendiu Casa de Cultura pentru Tineret - Gospodaria de apa- intocmire DTAC + documentatii avize, acorduri </t>
  </si>
  <si>
    <t>Reparatii capitale la constructii si instalatii Sala Polivalenta Braila -Parc Monument - DTAC+Documentatii avize, acorduri + PT+DE+CS+Verificare Tehnica PT</t>
  </si>
  <si>
    <t>Audit energetic + intocmire certificat de performanta energetica pentru cladiri aflate in patrimoniul CJ Braila</t>
  </si>
  <si>
    <t xml:space="preserve">Audit energetic + intocmire certificat de performanta energetica - Spitalul Judetean de Urgenta Braila  </t>
  </si>
  <si>
    <t>Expertiza Tehnica+Audit Energetic +DALI - Reabilitare si refunctionalizare cladire Palat Administrativ, Piata Independentei nr.1, Braila</t>
  </si>
  <si>
    <t>Consolidarea si reabilitarea imobilului din Soseaua Buzaului nr.5 - Centrul Militar Judetean - Corp B - Sediu Administrativ - DTAC+Documentatii avize, acorduri + PT+DE+CS+Verificare Tehnica PT</t>
  </si>
  <si>
    <t>DALI - Reabilitare, modernizare, refunctionalizare si marirea capacitatii de cazare in Ans. Casa Tineretului, corpurile D,E,F,G, Calea Calarasilor nr.52, in vederea amenajarii unei structuri de primire turistica, clasificata la trei stele</t>
  </si>
  <si>
    <t>Audit energetic + Certificat de performanta energetica imobil Calea Calarasilor nr.52</t>
  </si>
  <si>
    <t>Executie lucrari - Reabilitare statie de  pompare apa incendiu Casa de Cultura pentru Tineret Braila - Gospodarie de apa</t>
  </si>
  <si>
    <t>Executie lucrari - Consolidarea si reabilitarea imobilului din Soseaua Buzaului nr.5 - Centrul Militar Judetean - Corp B - Sediu Administrativ</t>
  </si>
  <si>
    <t>Executie lucrari - Reparatii capitale la constructii si instalatii Sala Polivalenta Braila -Parc Monument</t>
  </si>
  <si>
    <t>Lucrari exterioare - Reabilitare cladire scoala Soseaua Buzaului nr. 15A Braila, in vederea transformarii in locuinte pentru medicii rezidenti PT+DE+CS +Verificare tehnica PT+Executie lucrari</t>
  </si>
  <si>
    <t>cota ISC executie lucrari - Reabilitare statie de  pompare apa incendiu Casa de Cultura pentru Tineret Braila - Gospodarie de apa</t>
  </si>
  <si>
    <t>avize, acorduri, autorizatie de construire executie lucrari - Reabilitare statie de  pompare apa incendiu Casa de Cultura pentru Tineret Braila - Gospodarie de apa</t>
  </si>
  <si>
    <t>cota ISC executie lucrari Reparatii capitale la constructii si instalatii Sala Polivalenta Braila -Parc Monument</t>
  </si>
  <si>
    <t>avize, acorduri, autorizatie de construire executie lucrari Reparatii capitale la constructii si instalatii Sala Polivalenta Braila -Parc Monument</t>
  </si>
  <si>
    <t>cota ISC executie lucrari - Consolidarea si reabilitarea imobilului din Soseaua Buzaului nr.5 - Centrul Militar Judetean - Corp B - Sediu Administrativ</t>
  </si>
  <si>
    <t>avize, acorduri, autorizatie de construire executie lucrari - Consolidarea si reabilitarea imobilului din Soseaua Buzaului nr.5 - Centrul Militar Judetean - Corp B - Sediu Administrativ</t>
  </si>
  <si>
    <t>cota ISC Lucrari exterioare - Reabilitare cladire scoala Soseaua Buzaului nr. 15A Braila, in vederea transformarii in locuinte pentru medicii rezidenti</t>
  </si>
  <si>
    <t>avize, acorduri, autorizatie de construire - Lucrari exterioare - Reabilitare cladire scoala Soseaua Buzaului nr. 15A Braila, in vederea transformarii in locuinte pentru medicii rezidenti</t>
  </si>
  <si>
    <t>DALI - Consolidare si reabilitare imobil Calea Calarasilor nr. 29</t>
  </si>
  <si>
    <t xml:space="preserve">Proiectare+executie lucrari Sectii Cardiologie si Pediatrie la Spitalul Judetean de Urgenta Braila </t>
  </si>
  <si>
    <t>Expertiza tehnica si solutie tehnica de realizare a legaturii intre corpul A al SJU Braila si corpul de cardiologie si pediatrie</t>
  </si>
  <si>
    <t>Studii de fezabilitate, DALI, Expertize Tehnice, Audit Energetic, Proiecte tehnice in vederea  reabilitarilor  cladirilor din patrimoniul CJ Braila</t>
  </si>
  <si>
    <t xml:space="preserve">cota ISC - executie lucrari Sectii Cardiologie si Pediatrie la Spitalul Judetean de Urgenta Braila </t>
  </si>
  <si>
    <t>cote ISC si avize eexcutie lucrari de cosolidare si reabilitare cladiri din patrimoniul CJ Braila</t>
  </si>
  <si>
    <t>Executie lucrari de consolidare si reabilitare cladiri din patrimoniul CJ Braila</t>
  </si>
  <si>
    <t xml:space="preserve">                     </t>
  </si>
  <si>
    <t>CAPITOLUL 66.02 SANATATE</t>
  </si>
  <si>
    <t xml:space="preserve">CAPITOLUL 67.02 CULTURA , RECREERE SI RELIGIE </t>
  </si>
  <si>
    <t>CAPITOLUL 70.02 LOCUINTE , SERVICII SI DEZVOLTARE PUBLICA</t>
  </si>
  <si>
    <t>Imobil Campinu nr. 21 ( Spital Pneumoftiziologie )</t>
  </si>
  <si>
    <t>Imobil P-ta Traian nr. 4</t>
  </si>
  <si>
    <t xml:space="preserve">Autoutilitara </t>
  </si>
  <si>
    <t xml:space="preserve">Elevator pentru pacienti 2 buc </t>
  </si>
  <si>
    <t xml:space="preserve">Pat electric 3 buc </t>
  </si>
  <si>
    <t>CAPITOLUL 74.02 PROTECTIA MEDIULUI</t>
  </si>
  <si>
    <t>Proiect "Sistem management integrat al deseurilor "</t>
  </si>
  <si>
    <t xml:space="preserve">Proiect  imbunatatire a calitatii mediului prin impaduriri terenuri agricole  degadate </t>
  </si>
  <si>
    <t xml:space="preserve">Puz Statiunea Caineni Bai </t>
  </si>
  <si>
    <t xml:space="preserve">CAPITOLUL 84.02 DRUMURI SI PODURI </t>
  </si>
  <si>
    <t xml:space="preserve">Lucrari DC 59, Blasova- DJ 212 A </t>
  </si>
  <si>
    <t>Lucrari modernizare DJ 203 R Liscoteanca -DJ 211 km 22+500 - km 24+500</t>
  </si>
  <si>
    <t xml:space="preserve">Proiectare si executie Centrul de Oncologie si Radioterapie </t>
  </si>
  <si>
    <t xml:space="preserve">Proiectare si executie Bloc operator </t>
  </si>
  <si>
    <t xml:space="preserve">Proiectare si executie reabilitare compartiment Sterilizare pavilion A </t>
  </si>
  <si>
    <t>Proiectare si executie refacere inel incendiu exterior pavilion A</t>
  </si>
  <si>
    <t>Proiectare+executie extindere pentru suplimentare putere instalata in statia electrica de distributie  demisol pavilion A</t>
  </si>
  <si>
    <t xml:space="preserve">Aparatura medicala </t>
  </si>
  <si>
    <t>Proiectare+executie Reparatii, demontare instalatii, furnizare de echipamente, montare instalatii si echipamente termo mecanice in centrala termica pavilion A</t>
  </si>
  <si>
    <t>Lucrari modernizare  DJ 255 A , Cotu Lung - DN 23, km 26+000- km 30+000</t>
  </si>
  <si>
    <t xml:space="preserve"> 51.02 Transferuri de capital</t>
  </si>
  <si>
    <t xml:space="preserve"> 55 Transferuri interne</t>
  </si>
  <si>
    <t xml:space="preserve">56 Proiecte cu finantare din fonduri externe nerambursabile </t>
  </si>
  <si>
    <t>postaderare</t>
  </si>
  <si>
    <t>71 Active nefinanciare</t>
  </si>
  <si>
    <t>Autoturisme</t>
  </si>
  <si>
    <t>Copiator alb-negru</t>
  </si>
  <si>
    <t>Imprimanta laser A3</t>
  </si>
  <si>
    <t>Multifunctional</t>
  </si>
  <si>
    <t>Licenta Microsoft Office Home and Business 2013</t>
  </si>
  <si>
    <t>Dotari aparat propriu,  DIN CARE :</t>
  </si>
  <si>
    <t xml:space="preserve">Imprimanta laser multifunctionala </t>
  </si>
  <si>
    <t>Licente de -baza sofware Intergraph pentru sistemul integrat teritorial bazat pe GIS</t>
  </si>
  <si>
    <t xml:space="preserve">Licente de baza -sofware Intergraph pentru sistemul integrat teritorial bazat pe GIS, pentru  modulul  gestiune harta a documentatiilor de urbanism si amenajarea teritoriului  ( PUG, PUZ, PATJ, PATIC) a documentelor de autorizare ( CU, AC),  standardizarea documentatiilor </t>
  </si>
  <si>
    <t xml:space="preserve">Licente de baza -sofware Intergraph pentru sistemul integrat teritorial bazat pe GIS, pentru  modulul  gestiune autorizare </t>
  </si>
  <si>
    <t>Licente de baza -sofware Intergraph pentru sistemul integrat teritorial bazat pe GIS, pentru  modulul  publicare documentatii urbanism si amenajarea teritoriului pe etae de avizare in vederea informarii si dezbaterii publice si registrul documentatiilor de autorizare</t>
  </si>
  <si>
    <t>Licenta AUTOCAD LT 2015</t>
  </si>
  <si>
    <t>Licenta OFFICE PROFESSIONAL 2016</t>
  </si>
  <si>
    <t>Licenta ADOBE ACROBAT DC PROFESSIONAL 2015</t>
  </si>
  <si>
    <t>Licenta COREL GRAPHIC SUITE X7</t>
  </si>
  <si>
    <t>Echipament copiere/scanare/printare format A0-cam 416</t>
  </si>
  <si>
    <t>Sistem de calcul tip Statie grafica - cam 418+416</t>
  </si>
  <si>
    <t>Abonament licenta DOCLIB 38</t>
  </si>
  <si>
    <t xml:space="preserve">Licente de baza -sofware Intergraph pentru sistemul integrat teritorial bazat pe GIS, pentru  modulul   tablou de bord pentru Urbanism si amenajarea teritoriului </t>
  </si>
  <si>
    <t xml:space="preserve">Licente de baza -sofware Intergraph pentru sistemul integrat teritorial bazat pe GIS, pentru modul disciplina in constructii </t>
  </si>
  <si>
    <t xml:space="preserve">Licente de baza -sofware Intergraph pentru sistemul integrat teritorial bazat pe GIS modul administrare solutie </t>
  </si>
  <si>
    <t xml:space="preserve">Licente de baza -sofware Intergraph pentru sistemul integrat teritorial bazat pe GIS, pentru  modulul  servicii pentru generarea harta de fundal </t>
  </si>
  <si>
    <t xml:space="preserve">Licente de baza -sofware Intergraph pentru sistemul integrat teritorial bazat pe GIS, pentru  modulul servicii pentru elaborare procedura de receptie proiecte de investitie 2000 </t>
  </si>
  <si>
    <t>Licente de baza -sofware Intergraph pentru sistemul integrat teritorial bazat pe GIS, pentru  modulul servicii pentru elaborare procedura de receptie documentatii de urbanism</t>
  </si>
  <si>
    <t>Licente de baza -sofware Intergraph pentru sistemul integrat teritorial bazat pe GIS, pentru  modulul servicii de conversie documentatii de urbanism si amenajarea teritoriului</t>
  </si>
  <si>
    <t xml:space="preserve">Licente de baza -sofware Intergraph pentru sistemul integrat teritorial bazat pe GIS, pentru  modulul  servicii de suport tehnic pentru 1 an </t>
  </si>
  <si>
    <t>Videoproiector Wireless /LAN rezolutie 1024x768 XGA;diagonala max/min 7m/1min;viata lampa  = 7000 ore;viata lampa = 7000 ore</t>
  </si>
  <si>
    <t xml:space="preserve">CAPITOLUL 51.02 Autoritati publice si actiuni externe  </t>
  </si>
  <si>
    <t xml:space="preserve">CAPITOLUL 54.02 Alte servicii publice generale </t>
  </si>
  <si>
    <t xml:space="preserve">CAPITOLUL 60.02 Aparare - Centrul Militar Judetean Braila </t>
  </si>
  <si>
    <t>Modernizare acces sediu institutie (sistem intrare cartela)</t>
  </si>
  <si>
    <t>Imprimanta de retea</t>
  </si>
  <si>
    <t xml:space="preserve">Sistem desktop cu sistem de operare Microsoft Office </t>
  </si>
  <si>
    <t xml:space="preserve">Licente Microsoft Office </t>
  </si>
  <si>
    <t xml:space="preserve">CAPITOLUL 61.02 - Ordine publica si siguranta nationala - Inspectoratul pentru situatii de urgenta </t>
  </si>
  <si>
    <t>Freza de zapada</t>
  </si>
  <si>
    <t>Librarii de substante pentru autospeciala CBRN</t>
  </si>
  <si>
    <t xml:space="preserve">Dotari Bloc operator </t>
  </si>
  <si>
    <t>TOTAL CAPITOLUL 66.02 A+B+C</t>
  </si>
  <si>
    <t>Amplificator audio</t>
  </si>
  <si>
    <t>Mixer audio</t>
  </si>
  <si>
    <t>Scanner de digitizat imagini</t>
  </si>
  <si>
    <t>Autoturism</t>
  </si>
  <si>
    <t>Copiator multifunctional</t>
  </si>
  <si>
    <t>Dotari Biblioteca Judeteana  , din care :</t>
  </si>
  <si>
    <t xml:space="preserve"> Camera Video Foto</t>
  </si>
  <si>
    <t xml:space="preserve">Alte dotari </t>
  </si>
  <si>
    <t>Tva aferent rate locuinte O.G. 19</t>
  </si>
  <si>
    <t xml:space="preserve">PROGRAMUL DE INVESTIŢII PUBLICE </t>
  </si>
  <si>
    <t xml:space="preserve">Transferuri interne  asociatiile de dezvoltare intercomunitara ADI DUNAREA </t>
  </si>
  <si>
    <t xml:space="preserve">Transferuri interne asociatiile de dezvoltare intercomunitara ADI SE  pentru Situatii de Urgenta </t>
  </si>
  <si>
    <t>Transferuri interne asociatiile de dezvoltare intercomunitara ADI ECO</t>
  </si>
  <si>
    <t>Transferuri interne -Programul pentru finantarea nerambursabila a activitatilor nonprofit de interes judetean - cultura si sport - Lg. 350/2005</t>
  </si>
  <si>
    <t xml:space="preserve">TOTAL A+B+C CAPITOLUL 51.02, din care : </t>
  </si>
  <si>
    <t>TOTAL Capitolul 54.02 C, din care :</t>
  </si>
  <si>
    <t>TOTAL CAPITOLUL 60.02 A+B+C, din care :</t>
  </si>
  <si>
    <t>TOTAL Capitolul 61.02 C, din care :</t>
  </si>
  <si>
    <t xml:space="preserve">CAPITOLUL 68.02 Asigurari si asistenta sociala- D.G.A.S.P.C. Braila </t>
  </si>
  <si>
    <t>TOTAL CAPITOLUL 67.02 A+B+C, din care :</t>
  </si>
  <si>
    <t>TOTAL Capitolul 68.02 C, din care :</t>
  </si>
  <si>
    <t>TOTAL  CAPITOLUL 70.02 A+B+C, din care :</t>
  </si>
  <si>
    <t>TOTAL CAPITOL 84.02 A+B+C, din care :</t>
  </si>
  <si>
    <t>TOTAL GENERAL , din care :</t>
  </si>
  <si>
    <t xml:space="preserve">Transferuri de capital  Directia Judeteana de Evidenta a Persoanelor pentru achizitionare Server informatic </t>
  </si>
  <si>
    <t xml:space="preserve"> </t>
  </si>
  <si>
    <t>Sisteme desktop, inclusiv monitor 24 inch, tastatura, mouse</t>
  </si>
  <si>
    <t>Laptop-uri</t>
  </si>
  <si>
    <t xml:space="preserve"> Transferuri de capital catre Centrul Judetean pentru Promovarea si Conservarea Culturii Traditionale </t>
  </si>
  <si>
    <t xml:space="preserve"> Transferuri de capital catre Institutia  publica de spectacole " Lyra </t>
  </si>
  <si>
    <t xml:space="preserve"> Transferuri de capital catre Scoala Populara de Arte " Vespasian Lungu "</t>
  </si>
  <si>
    <t xml:space="preserve">Dotari echipamente nemedicale Sectia cardiologie </t>
  </si>
  <si>
    <t xml:space="preserve"> Transferuri de capital catre institutii publice Muzeul Brailel " Carol I", din care :</t>
  </si>
  <si>
    <t xml:space="preserve">Contrabas de concert </t>
  </si>
  <si>
    <t xml:space="preserve">Viloncel </t>
  </si>
  <si>
    <t>Statie transfer Insuratei- lucrari suplimentare de imbunatatire a terenului de fundare</t>
  </si>
  <si>
    <t xml:space="preserve">Lucrari reabilitare DJ 212 A  Braila Marasu km0+0000-km 32+000 </t>
  </si>
  <si>
    <t>Lucrari reabilitare DJ 203 Scarlatesti -Dudescu- Zavoaia Km 65+350-75+000</t>
  </si>
  <si>
    <t>Lucrari reabilitare DJ 211 B Victoria-Mihai Bravu   Km 17+550- km 27+550</t>
  </si>
  <si>
    <t>Lucrari reabilitare DJ 221 B Braila-VAdeni   Km 1+000- km 7+300</t>
  </si>
  <si>
    <t>Plan de mentinere a calitatii aerului in judetul Braila+ Studiu premergator planului</t>
  </si>
  <si>
    <t xml:space="preserve"> Planul  de  Amenajare  a Teritoriului Intercomunitar: Statiunea Lacu Sarat-  Jud. Braila</t>
  </si>
  <si>
    <t>Plan Urbanistic Zonal Integrat - Dezvoltarea sectorului turistic si pescaresc in comuna Stancuta, judetul Braila</t>
  </si>
  <si>
    <t>Elaborarea hartilor de riscuri naturale la nivelul judetului Braila (cutremure, aluecari si prabusiri de teren , fenomene meteorologice periculoase), conf. Legii nr. 575 / 2001 si H.G.R. nr. 447 / 2003</t>
  </si>
  <si>
    <t>Elaborarea ridicarilor topografice, a releveelor si studiilor istorice ale monumentelor cuprinse in Lista monumentelor aferente  judetului  Braila ( in conformitate cu programul romano-francez  Conservarea, restaurare si punerea in valoare a monumentelor  istorice  conservate - centrul pilot Braila)</t>
  </si>
  <si>
    <t>Planul Urbanistic Zonal  Dezvoltarea teritoriului intercomunitar Braila-Chiscani-Vadeni si cresterea capacitatii de transport a drumului colector de centura al municipiului  Braila in vederea fluidizarii traficului catre podul peste Dunare ,  inclusiv ridicarea topografica si studiul de trafic  </t>
  </si>
  <si>
    <t>Studii de evaluare a mediului pentru planuri  si  programe  conf. H.G. 1076 / 2004  si Studii privind obtinerea avizului de gospodarire a apelor ,  conf. Ordinului nr. 662 / 2006</t>
  </si>
  <si>
    <t xml:space="preserve"> Ridicari topografice pentru Planul  de  Amenajare  a Teritoriului Intercomunitar(PATIC): Amenajarea si dezvoltarea teritoriului de NV - Insula Mare a Brailei  - Braila E-  (municipiul Braila si comuna Marasu) </t>
  </si>
  <si>
    <t xml:space="preserve"> Planul  de  Amenajare  a Teritoriului Intercomunitar (PATIC) : Amenajarea si dezvoltarea teritoriului de NV - Insula Mare a Brailei - Braila E (municipiul Braila si com. Marasu) </t>
  </si>
  <si>
    <t xml:space="preserve">Program informatic pentru buget, contabilitate si salarii </t>
  </si>
  <si>
    <t>Alte documentatii si Studii urbanism ( Elaborare ridicari topografice, plan de mobilitate teritoriala, Traseul conacelor brailene,  PUZ si RLU Insula Mare a Brailei , PUZ si alte studii amenajare balneoclimaterica  Mihai Bravu si Insuratei , studii de evaluare a mediului , actualizare PATJ)</t>
  </si>
  <si>
    <r>
      <t>Raport de mediu</t>
    </r>
    <r>
      <rPr>
        <sz val="8"/>
        <rFont val="Arial"/>
        <family val="2"/>
      </rPr>
      <t xml:space="preserve"> pentru PATZ-Zona Periurbana Municipiul Braila, PUZ - Parcul natural Balta Mica a Brailei in vederea obtinerii avizului de mediu;</t>
    </r>
  </si>
  <si>
    <r>
      <t>Studiu de evaluare adecvata</t>
    </r>
    <r>
      <rPr>
        <sz val="8"/>
        <rFont val="Arial"/>
        <family val="2"/>
      </rPr>
      <t xml:space="preserve"> pentru PATZ-Zona Periurbana Municipiul Braila, PUZ - Parcul natural Balta Mica a Brailei in vederea obtinerii avizului de mediu;</t>
    </r>
  </si>
  <si>
    <r>
      <t>Studiu de evaluare adecvata si Raport de mediu</t>
    </r>
    <r>
      <rPr>
        <sz val="8"/>
        <rFont val="Arial"/>
        <family val="2"/>
      </rPr>
      <t xml:space="preserve"> pentru PUZ - Zona de agrement Blasova, PUZ -  Zona de agrement Zaton in vederea obtinerii avizului de mediu;</t>
    </r>
  </si>
  <si>
    <t>Transferuri interne - Cofinantari  in asocieri cu u.a.t.-urile pentru elaborare P.U.G-uri  , din care :</t>
  </si>
  <si>
    <t xml:space="preserve">U.A.T  Faurei </t>
  </si>
  <si>
    <t>U.A.T  Bordei Verde</t>
  </si>
  <si>
    <t>U.A.T  Ciresu</t>
  </si>
  <si>
    <t>U.A.T  Maxineni</t>
  </si>
  <si>
    <t>U.A.T  Stancuta</t>
  </si>
  <si>
    <t>U.A.T  Sutesti</t>
  </si>
  <si>
    <t>U.A.T  Vadeni</t>
  </si>
  <si>
    <t>U.A.T  Visani</t>
  </si>
  <si>
    <t>Dotari A.T.O.P. , din care:</t>
  </si>
  <si>
    <r>
      <t>I</t>
    </r>
    <r>
      <rPr>
        <b/>
        <i/>
        <sz val="9"/>
        <rFont val="Arial"/>
        <family val="2"/>
      </rPr>
      <t>NSPECTORATUL DE POLITIE AL JUDETULUI BRAILA , din care:</t>
    </r>
  </si>
  <si>
    <t xml:space="preserve">Monitor diagonala 110 cm </t>
  </si>
  <si>
    <t>Laptop compatibil screenmirroring</t>
  </si>
  <si>
    <t>Latopuri</t>
  </si>
  <si>
    <t>Copiatoare</t>
  </si>
  <si>
    <t xml:space="preserve">Imprimante multifunctionale </t>
  </si>
  <si>
    <t>Calculatoare ( statii de lucru )</t>
  </si>
  <si>
    <t>Aparat foto profesional</t>
  </si>
  <si>
    <t>Videoproiectoar</t>
  </si>
  <si>
    <t>Sistem comunicatie video integrat</t>
  </si>
  <si>
    <t xml:space="preserve">Televizor rezolutie inalta diagonala mare </t>
  </si>
  <si>
    <t>INSPECTORATUL DE JANDARMI JUDETEAN BRAILA ,din care:</t>
  </si>
  <si>
    <t>Imprimanta multifunctionala laser color A3</t>
  </si>
  <si>
    <t>Statie de lucru portabila</t>
  </si>
  <si>
    <t>Imprimanta laser monocrom A4 de retea</t>
  </si>
  <si>
    <t>Statie de lucru PC</t>
  </si>
  <si>
    <t>Monitor LCD</t>
  </si>
  <si>
    <t>Camera video</t>
  </si>
  <si>
    <t>BARAGANU</t>
  </si>
  <si>
    <t>BERTESTII DE JOS</t>
  </si>
  <si>
    <t>BORDEI VERDE</t>
  </si>
  <si>
    <t>CIOCILE</t>
  </si>
  <si>
    <t>CIRESU</t>
  </si>
  <si>
    <t>DUDESTI</t>
  </si>
  <si>
    <t>FRECATEI</t>
  </si>
  <si>
    <t>GALBENU</t>
  </si>
  <si>
    <t>GEMENELE</t>
  </si>
  <si>
    <t>GRADISTEA</t>
  </si>
  <si>
    <t>GROPENI</t>
  </si>
  <si>
    <t>CHISCANI</t>
  </si>
  <si>
    <t>SURDILA GRECI</t>
  </si>
  <si>
    <t>JIRLAU</t>
  </si>
  <si>
    <t>MARASU</t>
  </si>
  <si>
    <t>MAXINENI</t>
  </si>
  <si>
    <t>MIRCEA VODA</t>
  </si>
  <si>
    <t>MOVILA MIRESII</t>
  </si>
  <si>
    <t>RACOVITA</t>
  </si>
  <si>
    <t>RAMNICELU</t>
  </si>
  <si>
    <t>ROMANU</t>
  </si>
  <si>
    <t>ROSIORI</t>
  </si>
  <si>
    <t>SALCIA TUDOR</t>
  </si>
  <si>
    <t>SCORTARU NOU</t>
  </si>
  <si>
    <t>SILISTEA</t>
  </si>
  <si>
    <t>STANCUTA</t>
  </si>
  <si>
    <t>SURDILA GAISEANCA</t>
  </si>
  <si>
    <t>SUTESTI</t>
  </si>
  <si>
    <t>TICHILESTI</t>
  </si>
  <si>
    <t>TRAIAN</t>
  </si>
  <si>
    <t>T. VLADIMIRESCU</t>
  </si>
  <si>
    <t>TUFESTI</t>
  </si>
  <si>
    <t>ULMU</t>
  </si>
  <si>
    <t>UNIREA</t>
  </si>
  <si>
    <t>VADENI</t>
  </si>
  <si>
    <t>VICTORIA</t>
  </si>
  <si>
    <t>VISANI</t>
  </si>
  <si>
    <t>VIZIRU</t>
  </si>
  <si>
    <t>ZAVOAIA</t>
  </si>
  <si>
    <t>CAZASU</t>
  </si>
  <si>
    <t>TOTAL COMUNE</t>
  </si>
  <si>
    <t>INSURATEI</t>
  </si>
  <si>
    <t>FAUREI</t>
  </si>
  <si>
    <t>IANCA</t>
  </si>
  <si>
    <t>TOTAL ORASE</t>
  </si>
  <si>
    <t>C.L.M. BRAILA</t>
  </si>
  <si>
    <t>Transferuri interne - Cofinantari  in asocieri cu u.a.t.-urile pentru realizarea unor obiective de interes public, din care :</t>
  </si>
  <si>
    <t xml:space="preserve">56 , 58 Proiecte cu finantare din fonduri externe nerambursabile </t>
  </si>
  <si>
    <t xml:space="preserve">                                                                                                </t>
  </si>
  <si>
    <t>Anexa nr.</t>
  </si>
  <si>
    <t xml:space="preserve">Sisteme de calcul (PC) 15 cu monitor LCD 19" inclusiv licenta Office </t>
  </si>
  <si>
    <t>Expertiza tehnica + DALI - Reabilitare racord alimentare apa incendiu de la Gospodaria de apa la distribuitorul din camera pompierului si instalatie interioara de incendiu (hidranti interiori, sprinclere, drencere) la Casa de Cultura a Tineretului Braila</t>
  </si>
  <si>
    <t>Expertize si proiectari modernizari drumuri judetene , din care :</t>
  </si>
  <si>
    <t>Expertiza tehnica+DALI Modernizare Gulianca-Ianca-Viziru (POR)</t>
  </si>
  <si>
    <t xml:space="preserve">Expertiza tehnica+DALI Modernizare Silistraru-Unirea Gropeni (POR) </t>
  </si>
  <si>
    <t xml:space="preserve">Expertiza tehnica+DALI Modernizare limita judet Buzau Insuratei (POR) </t>
  </si>
  <si>
    <t>Actualizare expertiza tehnica+ DALI si elaborare PT+DE+DTAC pentru Modernizare drum judetean DJ 255A, cotu Lung – DN23, km 26+000- 30+000</t>
  </si>
  <si>
    <t>Actualizare expertiza tehnica+ DALI si elaborare PT+DE+DTAC pentru Modernizare drum judetean DJ 203R Liscoteanca DJ 211,  km 22+500- 24+500</t>
  </si>
  <si>
    <t>Actualizare expertiza tehnica+ DALI si elaborare PT+DE+DTAC pentru Lucrari reabilitare DJ 211 B Victoria-Mihai Bravu   Km 17+550- km 27+550</t>
  </si>
  <si>
    <t xml:space="preserve">Actualizare expertiza tehnica+ DALI si elaborare PT+DE+DTAC pentru Lucrari reabilitare DJ 221 B Braila-VAdeni   Km 1+000- km 7+300 </t>
  </si>
  <si>
    <t xml:space="preserve">Actualizare expertiza tehnica+ DALI si elaborare PT+DE+DTAC pentru Modernizare drum judetean DJ 212 A  Braila Marasu km 42+000-km 59+000 </t>
  </si>
  <si>
    <t xml:space="preserve">Alte proiecte modernizari drumuri judetene </t>
  </si>
  <si>
    <t>Electrocardiograf</t>
  </si>
  <si>
    <t>Injectomate</t>
  </si>
  <si>
    <t xml:space="preserve">Incubator </t>
  </si>
  <si>
    <t>Instrumentar microchirurgie laringiana si cofochirurgie</t>
  </si>
  <si>
    <t>Lampa frontala</t>
  </si>
  <si>
    <t>Impedansmetru</t>
  </si>
  <si>
    <t>Concentrator oxigen</t>
  </si>
  <si>
    <t>Aparat monitorizare ambulatorie a T.A.</t>
  </si>
  <si>
    <t>Biomicroscop cu aplanotometru</t>
  </si>
  <si>
    <t>Trusa operatii nr. 2</t>
  </si>
  <si>
    <t>Pat de nastere cu accesorii</t>
  </si>
  <si>
    <t xml:space="preserve">Lampa examinare cu picior </t>
  </si>
  <si>
    <t>Electrocauter</t>
  </si>
  <si>
    <t>Termostat transfuzii</t>
  </si>
  <si>
    <t>Defibrilator</t>
  </si>
  <si>
    <t>Dermatoscop</t>
  </si>
  <si>
    <t>Radiocauter</t>
  </si>
  <si>
    <t>Cantar cu platforma</t>
  </si>
  <si>
    <t>Pulsoximetru</t>
  </si>
  <si>
    <t>Stimulator cardiac extern +5 sonde</t>
  </si>
  <si>
    <t>Trusa completa chirurgie plastica</t>
  </si>
  <si>
    <t xml:space="preserve">Transferuri de capital  de la bugetul local pentru Spitalul Judetean de Urgenta Braila, total , din care : </t>
  </si>
  <si>
    <t xml:space="preserve">Transferuri de capital  de la bugetul local pentru Spitalul Judetean de Urgenta Braila , din care : </t>
  </si>
  <si>
    <t xml:space="preserve">Transferuri de capital de la bugetul local pentru Spitalul Pneumoftiziologie Braila, total , din care : </t>
  </si>
  <si>
    <t xml:space="preserve">Transferuri de capital de la bugetul local pentru Spitalul Judetean de Urgenta Braila, total , din care : </t>
  </si>
  <si>
    <t xml:space="preserve">Pompa de spalat auto </t>
  </si>
  <si>
    <t>Vehicul utilitar de teren 8x8 cu senile/roti</t>
  </si>
  <si>
    <t>Sistem de supraveghere video</t>
  </si>
  <si>
    <t xml:space="preserve">Proiectare si Executie amfiteatru si spatii anexe </t>
  </si>
  <si>
    <t>Aparate aer condtionat</t>
  </si>
  <si>
    <t>Alte dotari</t>
  </si>
  <si>
    <t xml:space="preserve">“Barca de serviciu cu motor ”, pentru Nava Ovidiu 1 </t>
  </si>
  <si>
    <t>Audit de siguranta rutiera</t>
  </si>
  <si>
    <t>Spirometru portabil</t>
  </si>
  <si>
    <t>Actigraf portabil</t>
  </si>
  <si>
    <t>Sistem complet pentru producere apa sterila</t>
  </si>
  <si>
    <t>Echipament detectie rapida TB</t>
  </si>
  <si>
    <t>Aparat pentru dezinfectia aerului</t>
  </si>
  <si>
    <t>Autoclav vertical cu filtru hepa</t>
  </si>
  <si>
    <t>Agitator</t>
  </si>
  <si>
    <t>Nefelometru</t>
  </si>
  <si>
    <t>PH-metru</t>
  </si>
  <si>
    <t>Statie vizualizare compactibila cu echipamentul pacs</t>
  </si>
  <si>
    <t>Masina automata de developat</t>
  </si>
  <si>
    <t>Masina de spalat rufe</t>
  </si>
  <si>
    <t>Multifunctionala A3 cu dublu revers color</t>
  </si>
  <si>
    <t>Licente calculator</t>
  </si>
  <si>
    <t xml:space="preserve">  -Venituri proprii spital</t>
  </si>
  <si>
    <r>
      <t xml:space="preserve">Transferuri interne asociatiile de dezvoltare intercomunitara </t>
    </r>
    <r>
      <rPr>
        <sz val="7"/>
        <rFont val="Arial"/>
        <family val="2"/>
      </rPr>
      <t>ADR SE</t>
    </r>
  </si>
  <si>
    <t>Printer pentru filme radiologice</t>
  </si>
  <si>
    <t xml:space="preserve">Auto transport pacienti </t>
  </si>
  <si>
    <t>Masina de calcat profesionala</t>
  </si>
  <si>
    <t xml:space="preserve">Mecanismul financiar norvegian </t>
  </si>
  <si>
    <t>56 Proiecte cu finantare din  Fonduri externe nerambursabile (FEN) postaderare</t>
  </si>
  <si>
    <t xml:space="preserve">Cote ISC ,  servicii supraveghere lucrari aferente lucrari reabilitare drumuri , alte cheltuieli cu derularea investitiilor aferente drumurilor judetene </t>
  </si>
  <si>
    <t>Licente software</t>
  </si>
  <si>
    <t>Studiu fezabilitate Lucrari de reabilitare  Casa Memoriala " D.P. Perpesiciuss"</t>
  </si>
  <si>
    <t>Executie lucrari - Reparatii capitale acoperis Sectia Stiintele Naturii</t>
  </si>
  <si>
    <t>Hota bacteriologica</t>
  </si>
  <si>
    <t>Sterilizator cu abur</t>
  </si>
  <si>
    <t xml:space="preserve"> Transferuri de capital catre institutii publice Muzeul Brailel " Carol I"( Dotari conform listei obiectivelor de investitii propusa de Muzeu)</t>
  </si>
  <si>
    <t>Vioara</t>
  </si>
  <si>
    <t>Viola</t>
  </si>
  <si>
    <t>Pian electric</t>
  </si>
  <si>
    <t xml:space="preserve">Timpan </t>
  </si>
  <si>
    <t>Clarinet</t>
  </si>
  <si>
    <t>Cofinantare aparatura medicala minim 10 % buget local</t>
  </si>
  <si>
    <t xml:space="preserve">Transferuri de capital pentru Spitalul Judetean de Urgenta Braila, din sume primite de la bugetul de stat pentru finantarea aparaturii medicale,  din care : </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</si>
</sst>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_-* #,##0\ _L_E_I_-;\-* #,##0\ _L_E_I_-;_-* &quot;-&quot;\ _L_E_I_-;_-@_-"/>
    <numFmt numFmtId="173" formatCode="_-* #,##0.00\ _L_E_I_-;\-* #,##0.00\ _L_E_I_-;_-* &quot;-&quot;??\ _L_E_I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 "/>
    <numFmt numFmtId="183" formatCode="00000"/>
    <numFmt numFmtId="184" formatCode="#,##0\ \ \ \ \ \ \ "/>
    <numFmt numFmtId="185" formatCode="#,##0\ &quot;DM&quot;;\-#,##0\ &quot;DM&quot;"/>
    <numFmt numFmtId="186" formatCode="#,##0\ &quot;DM&quot;;[Red]\-#,##0\ &quot;DM&quot;"/>
    <numFmt numFmtId="187" formatCode="#,##0.00\ &quot;DM&quot;;\-#,##0.00\ &quot;DM&quot;"/>
    <numFmt numFmtId="188" formatCode="#,##0.00\ &quot;DM&quot;;[Red]\-#,##0.00\ &quot;DM&quot;"/>
    <numFmt numFmtId="189" formatCode="_-* #,##0\ &quot;DM&quot;_-;\-* #,##0\ &quot;DM&quot;_-;_-* &quot;-&quot;\ &quot;DM&quot;_-;_-@_-"/>
    <numFmt numFmtId="190" formatCode="_-* #,##0\ _D_M_-;\-* #,##0\ _D_M_-;_-* &quot;-&quot;\ _D_M_-;_-@_-"/>
    <numFmt numFmtId="191" formatCode="_-* #,##0.00\ &quot;DM&quot;_-;\-* #,##0.00\ &quot;DM&quot;_-;_-* &quot;-&quot;??\ &quot;DM&quot;_-;_-@_-"/>
    <numFmt numFmtId="192" formatCode="_-* #,##0.00\ _D_M_-;\-* #,##0.00\ _D_M_-;_-* &quot;-&quot;??\ _D_M_-;_-@_-"/>
    <numFmt numFmtId="193" formatCode="#,##0.0_);\(#,##0.0\)"/>
    <numFmt numFmtId="194" formatCode="#,##0.0"/>
    <numFmt numFmtId="195" formatCode="0.0"/>
    <numFmt numFmtId="196" formatCode="#,##0.000_);\(#,##0.000\)"/>
    <numFmt numFmtId="197" formatCode="_-* #,##0.0\ _D_M_-;\-* #,##0.0\ _D_M_-;_-* &quot;-&quot;??\ _D_M_-;_-@_-"/>
    <numFmt numFmtId="198" formatCode="_-* #,##0\ _D_M_-;\-* #,##0\ _D_M_-;_-* &quot;-&quot;??\ _D_M_-;_-@_-"/>
    <numFmt numFmtId="199" formatCode="_-* #,##0.000\ _D_M_-;\-* #,##0.000\ _D_M_-;_-* &quot;-&quot;??\ _D_M_-;_-@_-"/>
    <numFmt numFmtId="200" formatCode="_-* #,##0.0000\ _D_M_-;\-* #,##0.0000\ _D_M_-;_-* &quot;-&quot;??\ _D_M_-;_-@_-"/>
    <numFmt numFmtId="201" formatCode="_-* #,##0.00000\ _D_M_-;\-* #,##0.00000\ _D_M_-;_-* &quot;-&quot;??\ _D_M_-;_-@_-"/>
    <numFmt numFmtId="202" formatCode="0.000"/>
    <numFmt numFmtId="203" formatCode="0.0000"/>
    <numFmt numFmtId="204" formatCode="0.00000"/>
    <numFmt numFmtId="205" formatCode="0.0000000"/>
    <numFmt numFmtId="206" formatCode="0.000000"/>
    <numFmt numFmtId="207" formatCode="0.00000000"/>
    <numFmt numFmtId="208" formatCode="m/d/yy\ h:mm\ AM/PM"/>
    <numFmt numFmtId="209" formatCode="&quot;Da&quot;;&quot;Da&quot;;&quot;Nu&quot;"/>
    <numFmt numFmtId="210" formatCode="&quot;Adevărat&quot;;&quot;Adevărat&quot;;&quot;Fals&quot;"/>
    <numFmt numFmtId="211" formatCode="&quot;Activat&quot;;&quot;Activat&quot;;&quot;Dezactivat&quot;"/>
    <numFmt numFmtId="212" formatCode="[$-418]d\ mmmm\ yyyy"/>
    <numFmt numFmtId="213" formatCode="&quot;Yes&quot;;&quot;Yes&quot;;&quot;No&quot;"/>
    <numFmt numFmtId="214" formatCode="&quot;True&quot;;&quot;True&quot;;&quot;False&quot;"/>
    <numFmt numFmtId="215" formatCode="&quot;On&quot;;&quot;On&quot;;&quot;Off&quot;"/>
    <numFmt numFmtId="216" formatCode="[$€-2]\ #,##0.00_);[Red]\([$€-2]\ #,##0.00\)"/>
    <numFmt numFmtId="217" formatCode="&quot;£&quot;#,##0;\-&quot;£&quot;#,##0"/>
    <numFmt numFmtId="218" formatCode="&quot;£&quot;#,##0;[Red]\-&quot;£&quot;#,##0"/>
    <numFmt numFmtId="219" formatCode="&quot;£&quot;#,##0.00;\-&quot;£&quot;#,##0.00"/>
    <numFmt numFmtId="220" formatCode="&quot;£&quot;#,##0.00;[Red]\-&quot;£&quot;#,##0.00"/>
    <numFmt numFmtId="221" formatCode="_-&quot;£&quot;* #,##0_-;\-&quot;£&quot;* #,##0_-;_-&quot;£&quot;* &quot;-&quot;_-;_-@_-"/>
    <numFmt numFmtId="222" formatCode="_-&quot;£&quot;* #,##0.00_-;\-&quot;£&quot;* #,##0.00_-;_-&quot;£&quot;* &quot;-&quot;??_-;_-@_-"/>
    <numFmt numFmtId="223" formatCode="dd\ mmm"/>
    <numFmt numFmtId="224" formatCode="_(* #,##0.00_);_(* \(#,##0.00\);_(* \-??_);_(@_)"/>
    <numFmt numFmtId="225" formatCode="dd/mm/yy;@"/>
  </numFmts>
  <fonts count="39">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9"/>
      <name val="Arial"/>
      <family val="2"/>
    </font>
    <font>
      <b/>
      <sz val="8"/>
      <name val="Arial"/>
      <family val="2"/>
    </font>
    <font>
      <b/>
      <sz val="12"/>
      <name val="Arial"/>
      <family val="2"/>
    </font>
    <font>
      <b/>
      <sz val="14"/>
      <name val="Arial"/>
      <family val="2"/>
    </font>
    <font>
      <b/>
      <sz val="13"/>
      <name val="Arial"/>
      <family val="2"/>
    </font>
    <font>
      <i/>
      <sz val="10"/>
      <name val="Arial"/>
      <family val="2"/>
    </font>
    <font>
      <i/>
      <sz val="11"/>
      <color indexed="8"/>
      <name val="Calibri"/>
      <family val="2"/>
    </font>
    <font>
      <i/>
      <sz val="8"/>
      <name val="Arial"/>
      <family val="2"/>
    </font>
    <font>
      <b/>
      <i/>
      <sz val="10"/>
      <name val="Arial"/>
      <family val="2"/>
    </font>
    <font>
      <b/>
      <i/>
      <sz val="9"/>
      <name val="Arial"/>
      <family val="2"/>
    </font>
    <font>
      <b/>
      <i/>
      <sz val="8"/>
      <name val="Arial"/>
      <family val="2"/>
    </font>
    <font>
      <i/>
      <sz val="9"/>
      <name val="Arial"/>
      <family val="2"/>
    </font>
    <font>
      <sz val="11"/>
      <color indexed="8"/>
      <name val="Calibri"/>
      <family val="2"/>
    </font>
    <font>
      <i/>
      <sz val="9"/>
      <color indexed="8"/>
      <name val="Arial"/>
      <family val="2"/>
    </font>
    <font>
      <b/>
      <sz val="11"/>
      <name val="Arial"/>
      <family val="2"/>
    </font>
    <font>
      <sz val="9"/>
      <name val="Arial"/>
      <family val="2"/>
    </font>
    <font>
      <sz val="7"/>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thin"/>
    </border>
    <border>
      <left style="medium"/>
      <right>
        <color indexed="63"/>
      </right>
      <top>
        <color indexed="63"/>
      </top>
      <bottom style="thin"/>
    </border>
    <border>
      <left style="medium"/>
      <right>
        <color indexed="63"/>
      </right>
      <top style="medium"/>
      <bottom style="medium"/>
    </border>
    <border>
      <left style="thin"/>
      <right>
        <color indexed="63"/>
      </right>
      <top>
        <color indexed="63"/>
      </top>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55">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0" fillId="0" borderId="0" xfId="0" applyBorder="1" applyAlignment="1">
      <alignment/>
    </xf>
    <xf numFmtId="0" fontId="0" fillId="0" borderId="0" xfId="58" applyFont="1" applyFill="1">
      <alignment/>
      <protection/>
    </xf>
    <xf numFmtId="0" fontId="0" fillId="0" borderId="0" xfId="0" applyBorder="1" applyAlignment="1" quotePrefix="1">
      <alignment horizontal="center"/>
    </xf>
    <xf numFmtId="0" fontId="2" fillId="0" borderId="0" xfId="0" applyFont="1" applyAlignment="1">
      <alignment/>
    </xf>
    <xf numFmtId="0" fontId="2" fillId="0" borderId="0" xfId="0" applyFont="1" applyBorder="1" applyAlignment="1">
      <alignment/>
    </xf>
    <xf numFmtId="4" fontId="0" fillId="0" borderId="10" xfId="0" applyNumberFormat="1" applyFill="1" applyBorder="1" applyAlignment="1">
      <alignment vertical="distributed"/>
    </xf>
    <xf numFmtId="4" fontId="0" fillId="0" borderId="11" xfId="0" applyNumberFormat="1" applyFill="1" applyBorder="1" applyAlignment="1">
      <alignment vertical="distributed"/>
    </xf>
    <xf numFmtId="4" fontId="0" fillId="0" borderId="0" xfId="0" applyNumberFormat="1" applyAlignment="1">
      <alignment/>
    </xf>
    <xf numFmtId="4" fontId="0" fillId="0" borderId="10" xfId="0" applyNumberFormat="1" applyFill="1" applyBorder="1" applyAlignment="1">
      <alignment/>
    </xf>
    <xf numFmtId="4" fontId="0" fillId="0" borderId="11" xfId="0" applyNumberFormat="1" applyFill="1" applyBorder="1" applyAlignment="1">
      <alignment/>
    </xf>
    <xf numFmtId="4" fontId="2" fillId="0" borderId="11" xfId="0" applyNumberFormat="1" applyFont="1" applyFill="1" applyBorder="1" applyAlignment="1">
      <alignment/>
    </xf>
    <xf numFmtId="4" fontId="2" fillId="0" borderId="11" xfId="0" applyNumberFormat="1" applyFont="1" applyFill="1" applyBorder="1" applyAlignment="1">
      <alignment vertical="distributed"/>
    </xf>
    <xf numFmtId="4" fontId="7" fillId="0" borderId="10" xfId="0" applyNumberFormat="1" applyFont="1" applyFill="1" applyBorder="1" applyAlignment="1">
      <alignment/>
    </xf>
    <xf numFmtId="0" fontId="2" fillId="0" borderId="0" xfId="0" applyFont="1" applyFill="1" applyBorder="1" applyAlignment="1">
      <alignment vertical="distributed"/>
    </xf>
    <xf numFmtId="4" fontId="9" fillId="0" borderId="10" xfId="0" applyNumberFormat="1" applyFont="1" applyBorder="1" applyAlignment="1">
      <alignment/>
    </xf>
    <xf numFmtId="4" fontId="7" fillId="0" borderId="12" xfId="0" applyNumberFormat="1" applyFont="1" applyFill="1" applyBorder="1" applyAlignment="1">
      <alignment/>
    </xf>
    <xf numFmtId="0" fontId="9" fillId="0" borderId="13" xfId="0" applyFont="1" applyBorder="1" applyAlignment="1">
      <alignment/>
    </xf>
    <xf numFmtId="4" fontId="9" fillId="0" borderId="14" xfId="0" applyNumberFormat="1" applyFont="1" applyBorder="1" applyAlignment="1">
      <alignment/>
    </xf>
    <xf numFmtId="4" fontId="9" fillId="0" borderId="15" xfId="0" applyNumberFormat="1" applyFont="1" applyBorder="1" applyAlignment="1">
      <alignment/>
    </xf>
    <xf numFmtId="4" fontId="2" fillId="0" borderId="16" xfId="0" applyNumberFormat="1" applyFont="1" applyFill="1" applyBorder="1" applyAlignment="1">
      <alignment vertical="distributed"/>
    </xf>
    <xf numFmtId="4" fontId="9" fillId="0" borderId="12" xfId="0" applyNumberFormat="1" applyFont="1" applyBorder="1" applyAlignment="1">
      <alignment/>
    </xf>
    <xf numFmtId="0" fontId="7" fillId="0" borderId="13" xfId="0" applyFont="1" applyFill="1" applyBorder="1" applyAlignment="1">
      <alignment/>
    </xf>
    <xf numFmtId="4" fontId="7" fillId="0" borderId="14" xfId="0" applyNumberFormat="1" applyFont="1" applyFill="1" applyBorder="1" applyAlignment="1">
      <alignment/>
    </xf>
    <xf numFmtId="4" fontId="7" fillId="0" borderId="15" xfId="0" applyNumberFormat="1" applyFont="1" applyFill="1" applyBorder="1" applyAlignment="1">
      <alignment/>
    </xf>
    <xf numFmtId="4" fontId="2" fillId="0" borderId="10" xfId="0" applyNumberFormat="1" applyFont="1" applyFill="1" applyBorder="1" applyAlignment="1">
      <alignment vertical="distributed"/>
    </xf>
    <xf numFmtId="4" fontId="0" fillId="0" borderId="0" xfId="0" applyNumberFormat="1" applyAlignment="1">
      <alignment vertical="distributed"/>
    </xf>
    <xf numFmtId="0" fontId="2" fillId="0" borderId="13" xfId="0" applyFont="1" applyFill="1" applyBorder="1" applyAlignment="1">
      <alignment vertical="distributed"/>
    </xf>
    <xf numFmtId="4" fontId="2" fillId="0" borderId="14" xfId="0" applyNumberFormat="1" applyFont="1" applyFill="1" applyBorder="1" applyAlignment="1">
      <alignment vertical="distributed"/>
    </xf>
    <xf numFmtId="4" fontId="10" fillId="0" borderId="11" xfId="0" applyNumberFormat="1" applyFont="1" applyFill="1" applyBorder="1" applyAlignment="1">
      <alignment/>
    </xf>
    <xf numFmtId="4" fontId="10" fillId="0" borderId="10" xfId="0" applyNumberFormat="1" applyFont="1" applyFill="1" applyBorder="1" applyAlignment="1">
      <alignment/>
    </xf>
    <xf numFmtId="4" fontId="2" fillId="0" borderId="12" xfId="0" applyNumberFormat="1" applyFont="1" applyFill="1" applyBorder="1" applyAlignment="1">
      <alignment vertical="distributed"/>
    </xf>
    <xf numFmtId="4" fontId="2" fillId="0" borderId="10" xfId="0" applyNumberFormat="1" applyFont="1" applyBorder="1" applyAlignment="1">
      <alignment vertical="distributed"/>
    </xf>
    <xf numFmtId="4" fontId="0" fillId="0" borderId="17" xfId="0" applyNumberFormat="1" applyFill="1" applyBorder="1" applyAlignment="1">
      <alignment vertical="distributed"/>
    </xf>
    <xf numFmtId="4" fontId="0" fillId="0" borderId="18" xfId="0" applyNumberFormat="1" applyFill="1" applyBorder="1" applyAlignment="1">
      <alignment vertical="distributed"/>
    </xf>
    <xf numFmtId="4" fontId="2" fillId="0" borderId="17" xfId="0" applyNumberFormat="1" applyFont="1" applyFill="1" applyBorder="1" applyAlignment="1">
      <alignment vertical="distributed"/>
    </xf>
    <xf numFmtId="4" fontId="2" fillId="0" borderId="18" xfId="0" applyNumberFormat="1" applyFont="1" applyFill="1" applyBorder="1" applyAlignment="1">
      <alignment vertical="distributed"/>
    </xf>
    <xf numFmtId="4" fontId="2" fillId="0" borderId="19" xfId="0" applyNumberFormat="1" applyFont="1" applyFill="1" applyBorder="1" applyAlignment="1">
      <alignment vertical="distributed"/>
    </xf>
    <xf numFmtId="4" fontId="2" fillId="0" borderId="20" xfId="0" applyNumberFormat="1" applyFont="1" applyFill="1" applyBorder="1" applyAlignment="1">
      <alignment vertical="distributed"/>
    </xf>
    <xf numFmtId="4" fontId="0" fillId="0" borderId="19" xfId="0" applyNumberFormat="1" applyFill="1" applyBorder="1" applyAlignment="1">
      <alignment vertical="distributed"/>
    </xf>
    <xf numFmtId="4" fontId="0" fillId="0" borderId="20" xfId="0" applyNumberFormat="1" applyFill="1" applyBorder="1" applyAlignment="1">
      <alignment vertical="distributed"/>
    </xf>
    <xf numFmtId="0" fontId="0" fillId="0" borderId="19" xfId="0" applyFill="1" applyBorder="1" applyAlignment="1">
      <alignment vertical="distributed"/>
    </xf>
    <xf numFmtId="0" fontId="2" fillId="0" borderId="19" xfId="0" applyFont="1" applyFill="1" applyBorder="1" applyAlignment="1">
      <alignment vertical="distributed"/>
    </xf>
    <xf numFmtId="0" fontId="0" fillId="0" borderId="17" xfId="0" applyFill="1" applyBorder="1" applyAlignment="1">
      <alignment vertical="distributed"/>
    </xf>
    <xf numFmtId="0" fontId="0" fillId="0" borderId="19" xfId="0" applyFill="1" applyBorder="1" applyAlignment="1">
      <alignment vertical="distributed" wrapText="1"/>
    </xf>
    <xf numFmtId="0" fontId="0" fillId="0" borderId="17" xfId="0" applyNumberFormat="1" applyFill="1" applyBorder="1" applyAlignment="1">
      <alignment vertical="distributed"/>
    </xf>
    <xf numFmtId="0" fontId="7" fillId="0" borderId="21" xfId="0" applyFont="1" applyFill="1" applyBorder="1" applyAlignment="1">
      <alignment/>
    </xf>
    <xf numFmtId="4" fontId="7" fillId="0" borderId="22" xfId="0" applyNumberFormat="1" applyFont="1" applyFill="1" applyBorder="1" applyAlignment="1">
      <alignment/>
    </xf>
    <xf numFmtId="0" fontId="2" fillId="0" borderId="23" xfId="0" applyFont="1" applyFill="1" applyBorder="1" applyAlignment="1">
      <alignment vertical="distributed"/>
    </xf>
    <xf numFmtId="0" fontId="7" fillId="0" borderId="17" xfId="0" applyFont="1" applyFill="1" applyBorder="1" applyAlignment="1">
      <alignment/>
    </xf>
    <xf numFmtId="4" fontId="7" fillId="0" borderId="18" xfId="0" applyNumberFormat="1" applyFont="1" applyFill="1" applyBorder="1" applyAlignment="1">
      <alignment/>
    </xf>
    <xf numFmtId="0" fontId="9" fillId="0" borderId="17" xfId="0" applyFont="1" applyBorder="1" applyAlignment="1">
      <alignment/>
    </xf>
    <xf numFmtId="4" fontId="9" fillId="0" borderId="18" xfId="0" applyNumberFormat="1" applyFont="1" applyBorder="1" applyAlignment="1">
      <alignment/>
    </xf>
    <xf numFmtId="0" fontId="0" fillId="0" borderId="17" xfId="0" applyFont="1" applyBorder="1" applyAlignment="1">
      <alignment vertical="center" wrapText="1"/>
    </xf>
    <xf numFmtId="0" fontId="2" fillId="0" borderId="19" xfId="0" applyFont="1" applyBorder="1" applyAlignment="1">
      <alignment vertical="center" wrapText="1"/>
    </xf>
    <xf numFmtId="0" fontId="11" fillId="0" borderId="17" xfId="0" applyFont="1" applyBorder="1" applyAlignment="1">
      <alignment horizontal="left" vertical="distributed"/>
    </xf>
    <xf numFmtId="4" fontId="10" fillId="0" borderId="18" xfId="0" applyNumberFormat="1" applyFont="1" applyFill="1" applyBorder="1" applyAlignment="1">
      <alignment/>
    </xf>
    <xf numFmtId="0" fontId="11" fillId="0" borderId="17" xfId="0" applyFont="1" applyBorder="1" applyAlignment="1">
      <alignment vertical="distributed"/>
    </xf>
    <xf numFmtId="4" fontId="2" fillId="0" borderId="20" xfId="0" applyNumberFormat="1" applyFont="1" applyFill="1" applyBorder="1" applyAlignment="1">
      <alignment/>
    </xf>
    <xf numFmtId="0" fontId="2" fillId="0" borderId="17" xfId="0" applyFont="1" applyBorder="1" applyAlignment="1">
      <alignment vertical="center" wrapText="1"/>
    </xf>
    <xf numFmtId="0" fontId="2" fillId="0" borderId="21" xfId="0" applyFont="1" applyFill="1" applyBorder="1" applyAlignment="1">
      <alignment vertical="distributed"/>
    </xf>
    <xf numFmtId="4" fontId="2" fillId="0" borderId="22" xfId="0" applyNumberFormat="1" applyFont="1" applyFill="1" applyBorder="1" applyAlignment="1">
      <alignment vertical="distributed"/>
    </xf>
    <xf numFmtId="4" fontId="2" fillId="0" borderId="24" xfId="0" applyNumberFormat="1" applyFont="1" applyFill="1" applyBorder="1" applyAlignment="1">
      <alignment vertical="distributed"/>
    </xf>
    <xf numFmtId="0" fontId="7" fillId="0" borderId="17" xfId="0" applyFont="1" applyBorder="1" applyAlignment="1">
      <alignment/>
    </xf>
    <xf numFmtId="4" fontId="7" fillId="0" borderId="19" xfId="0" applyNumberFormat="1" applyFont="1" applyFill="1" applyBorder="1" applyAlignment="1">
      <alignment vertical="distributed"/>
    </xf>
    <xf numFmtId="4" fontId="2" fillId="0" borderId="23" xfId="0" applyNumberFormat="1" applyFont="1" applyFill="1" applyBorder="1" applyAlignment="1">
      <alignment vertical="distributed"/>
    </xf>
    <xf numFmtId="0" fontId="7" fillId="0" borderId="21" xfId="0" applyFont="1" applyBorder="1" applyAlignment="1">
      <alignment/>
    </xf>
    <xf numFmtId="4" fontId="9" fillId="0" borderId="22" xfId="0" applyNumberFormat="1" applyFont="1" applyBorder="1" applyAlignment="1">
      <alignment/>
    </xf>
    <xf numFmtId="0" fontId="0" fillId="0" borderId="25" xfId="0" applyBorder="1" applyAlignment="1">
      <alignment/>
    </xf>
    <xf numFmtId="0" fontId="0" fillId="0" borderId="16" xfId="0" applyBorder="1" applyAlignment="1">
      <alignment horizontal="center"/>
    </xf>
    <xf numFmtId="0" fontId="10" fillId="0" borderId="16" xfId="0" applyFont="1" applyFill="1" applyBorder="1" applyAlignment="1">
      <alignment horizontal="center"/>
    </xf>
    <xf numFmtId="0" fontId="0" fillId="0" borderId="0" xfId="0" applyFill="1" applyBorder="1" applyAlignment="1">
      <alignment/>
    </xf>
    <xf numFmtId="0" fontId="10" fillId="0" borderId="21" xfId="0" applyFont="1" applyFill="1" applyBorder="1" applyAlignment="1">
      <alignment horizontal="left"/>
    </xf>
    <xf numFmtId="0" fontId="0" fillId="0" borderId="19" xfId="0" applyBorder="1" applyAlignment="1">
      <alignment/>
    </xf>
    <xf numFmtId="0" fontId="10" fillId="0" borderId="23" xfId="0" applyFont="1" applyFill="1" applyBorder="1" applyAlignment="1">
      <alignment/>
    </xf>
    <xf numFmtId="0" fontId="10" fillId="0" borderId="19" xfId="0" applyFont="1" applyFill="1" applyBorder="1" applyAlignment="1">
      <alignment/>
    </xf>
    <xf numFmtId="0" fontId="10" fillId="0" borderId="23" xfId="0" applyFont="1" applyFill="1" applyBorder="1" applyAlignment="1">
      <alignment horizontal="left"/>
    </xf>
    <xf numFmtId="4" fontId="2" fillId="0" borderId="17" xfId="0" applyNumberFormat="1" applyFont="1" applyFill="1" applyBorder="1" applyAlignment="1">
      <alignment horizontal="left" vertical="distributed"/>
    </xf>
    <xf numFmtId="0" fontId="0" fillId="0" borderId="24" xfId="0" applyBorder="1" applyAlignment="1">
      <alignment horizontal="center"/>
    </xf>
    <xf numFmtId="0" fontId="0" fillId="0" borderId="23" xfId="0" applyBorder="1" applyAlignment="1">
      <alignment horizontal="center"/>
    </xf>
    <xf numFmtId="0" fontId="0" fillId="0" borderId="23" xfId="0" applyFill="1" applyBorder="1" applyAlignment="1">
      <alignment/>
    </xf>
    <xf numFmtId="0" fontId="10" fillId="0" borderId="0" xfId="0" applyFont="1" applyAlignment="1">
      <alignment/>
    </xf>
    <xf numFmtId="4" fontId="0" fillId="0" borderId="10" xfId="0" applyNumberFormat="1" applyFont="1" applyFill="1" applyBorder="1" applyAlignment="1">
      <alignment vertical="distributed"/>
    </xf>
    <xf numFmtId="4" fontId="10" fillId="0" borderId="10" xfId="0" applyNumberFormat="1" applyFont="1" applyFill="1" applyBorder="1" applyAlignment="1">
      <alignment vertical="distributed"/>
    </xf>
    <xf numFmtId="4" fontId="0" fillId="0" borderId="11" xfId="0" applyNumberFormat="1" applyFont="1" applyFill="1" applyBorder="1" applyAlignment="1">
      <alignment vertical="distributed"/>
    </xf>
    <xf numFmtId="4" fontId="0" fillId="0" borderId="19" xfId="0" applyNumberFormat="1" applyFont="1" applyFill="1" applyBorder="1" applyAlignment="1">
      <alignment vertical="distributed"/>
    </xf>
    <xf numFmtId="4" fontId="0" fillId="0" borderId="10" xfId="0" applyNumberFormat="1" applyBorder="1" applyAlignment="1">
      <alignment/>
    </xf>
    <xf numFmtId="4" fontId="0" fillId="0" borderId="10" xfId="0" applyNumberFormat="1" applyFont="1" applyFill="1" applyBorder="1" applyAlignment="1">
      <alignment/>
    </xf>
    <xf numFmtId="0" fontId="10" fillId="0" borderId="17" xfId="0" applyNumberFormat="1" applyFont="1" applyBorder="1" applyAlignment="1">
      <alignment vertical="distributed"/>
    </xf>
    <xf numFmtId="4" fontId="10" fillId="0" borderId="10" xfId="0" applyNumberFormat="1" applyFont="1" applyBorder="1" applyAlignment="1">
      <alignment vertical="distributed"/>
    </xf>
    <xf numFmtId="4" fontId="10" fillId="0" borderId="10" xfId="0" applyNumberFormat="1" applyFont="1" applyFill="1" applyBorder="1" applyAlignment="1">
      <alignment vertical="distributed"/>
    </xf>
    <xf numFmtId="4" fontId="10" fillId="0" borderId="17" xfId="0" applyNumberFormat="1" applyFont="1" applyFill="1" applyBorder="1" applyAlignment="1">
      <alignment horizontal="left" vertical="distributed"/>
    </xf>
    <xf numFmtId="4" fontId="10" fillId="0" borderId="10" xfId="0" applyNumberFormat="1" applyFont="1" applyFill="1" applyBorder="1" applyAlignment="1">
      <alignment horizontal="right" vertical="distributed"/>
    </xf>
    <xf numFmtId="4" fontId="2" fillId="0" borderId="10" xfId="0" applyNumberFormat="1" applyFont="1" applyFill="1" applyBorder="1" applyAlignment="1">
      <alignment horizontal="right" vertical="distributed"/>
    </xf>
    <xf numFmtId="4" fontId="10" fillId="0" borderId="17" xfId="0" applyNumberFormat="1" applyFont="1" applyFill="1" applyBorder="1" applyAlignment="1">
      <alignment vertical="distributed"/>
    </xf>
    <xf numFmtId="4" fontId="10" fillId="0" borderId="18" xfId="0" applyNumberFormat="1" applyFont="1" applyFill="1" applyBorder="1" applyAlignment="1">
      <alignment vertical="distributed"/>
    </xf>
    <xf numFmtId="4" fontId="0" fillId="0" borderId="0" xfId="0" applyNumberFormat="1" applyFill="1" applyBorder="1" applyAlignment="1">
      <alignment/>
    </xf>
    <xf numFmtId="4" fontId="10" fillId="0" borderId="16" xfId="0" applyNumberFormat="1" applyFont="1" applyFill="1" applyBorder="1" applyAlignment="1">
      <alignment horizontal="right"/>
    </xf>
    <xf numFmtId="0" fontId="10" fillId="0" borderId="16" xfId="0" applyFont="1" applyFill="1" applyBorder="1" applyAlignment="1">
      <alignment/>
    </xf>
    <xf numFmtId="0" fontId="10" fillId="0" borderId="24" xfId="0" applyFont="1" applyFill="1" applyBorder="1" applyAlignment="1">
      <alignment/>
    </xf>
    <xf numFmtId="0" fontId="10" fillId="0" borderId="23" xfId="0" applyFont="1" applyFill="1" applyBorder="1" applyAlignment="1">
      <alignment horizontal="left"/>
    </xf>
    <xf numFmtId="4" fontId="10" fillId="0" borderId="16" xfId="0" applyNumberFormat="1" applyFont="1" applyFill="1" applyBorder="1" applyAlignment="1">
      <alignment horizontal="center"/>
    </xf>
    <xf numFmtId="0" fontId="9" fillId="0" borderId="26" xfId="0" applyFont="1" applyBorder="1" applyAlignment="1">
      <alignment/>
    </xf>
    <xf numFmtId="4" fontId="9" fillId="0" borderId="27" xfId="0" applyNumberFormat="1" applyFont="1" applyBorder="1" applyAlignment="1">
      <alignment/>
    </xf>
    <xf numFmtId="4" fontId="9" fillId="0" borderId="28" xfId="0" applyNumberFormat="1" applyFont="1" applyBorder="1" applyAlignment="1">
      <alignment/>
    </xf>
    <xf numFmtId="4" fontId="10" fillId="0" borderId="12" xfId="0" applyNumberFormat="1" applyFont="1" applyFill="1" applyBorder="1" applyAlignment="1">
      <alignment horizontal="right"/>
    </xf>
    <xf numFmtId="0" fontId="10" fillId="0" borderId="11" xfId="0" applyFont="1" applyFill="1" applyBorder="1" applyAlignment="1">
      <alignment horizontal="right"/>
    </xf>
    <xf numFmtId="4" fontId="10" fillId="0" borderId="29" xfId="0" applyNumberFormat="1" applyFont="1" applyBorder="1" applyAlignment="1">
      <alignment/>
    </xf>
    <xf numFmtId="0" fontId="10" fillId="0" borderId="26" xfId="0" applyFont="1" applyFill="1" applyBorder="1" applyAlignment="1">
      <alignment horizontal="left"/>
    </xf>
    <xf numFmtId="4" fontId="10" fillId="0" borderId="27" xfId="0" applyNumberFormat="1" applyFont="1" applyBorder="1" applyAlignment="1">
      <alignment/>
    </xf>
    <xf numFmtId="4" fontId="10" fillId="0" borderId="30" xfId="0" applyNumberFormat="1" applyFont="1" applyBorder="1" applyAlignment="1">
      <alignment/>
    </xf>
    <xf numFmtId="4" fontId="10" fillId="0" borderId="31" xfId="0" applyNumberFormat="1" applyFont="1" applyBorder="1" applyAlignment="1">
      <alignment/>
    </xf>
    <xf numFmtId="4" fontId="10" fillId="0" borderId="32" xfId="0" applyNumberFormat="1" applyFont="1" applyBorder="1" applyAlignment="1">
      <alignment/>
    </xf>
    <xf numFmtId="4" fontId="10" fillId="0" borderId="27" xfId="0" applyNumberFormat="1" applyFont="1" applyFill="1" applyBorder="1" applyAlignment="1">
      <alignment horizontal="right"/>
    </xf>
    <xf numFmtId="4" fontId="10" fillId="0" borderId="28" xfId="0" applyNumberFormat="1" applyFont="1" applyFill="1" applyBorder="1" applyAlignment="1">
      <alignment horizontal="right"/>
    </xf>
    <xf numFmtId="0" fontId="10" fillId="0" borderId="11" xfId="0" applyFont="1" applyFill="1" applyBorder="1" applyAlignment="1">
      <alignment horizontal="center"/>
    </xf>
    <xf numFmtId="0" fontId="10" fillId="0" borderId="11" xfId="0" applyFont="1" applyFill="1" applyBorder="1" applyAlignment="1">
      <alignment/>
    </xf>
    <xf numFmtId="0" fontId="10" fillId="0" borderId="20" xfId="0" applyFont="1" applyFill="1" applyBorder="1" applyAlignment="1">
      <alignment/>
    </xf>
    <xf numFmtId="0" fontId="10" fillId="0" borderId="20" xfId="0" applyFont="1" applyFill="1" applyBorder="1" applyAlignment="1">
      <alignment horizontal="right"/>
    </xf>
    <xf numFmtId="4" fontId="10" fillId="0" borderId="16" xfId="0" applyNumberFormat="1" applyFont="1" applyFill="1" applyBorder="1" applyAlignment="1">
      <alignment/>
    </xf>
    <xf numFmtId="0" fontId="10" fillId="0" borderId="16" xfId="0" applyFont="1" applyFill="1" applyBorder="1" applyAlignment="1">
      <alignment/>
    </xf>
    <xf numFmtId="0" fontId="10" fillId="0" borderId="24" xfId="0" applyFont="1" applyFill="1" applyBorder="1" applyAlignment="1">
      <alignment/>
    </xf>
    <xf numFmtId="0" fontId="10" fillId="0" borderId="11" xfId="0" applyFont="1" applyFill="1" applyBorder="1" applyAlignment="1">
      <alignment/>
    </xf>
    <xf numFmtId="0" fontId="10" fillId="0" borderId="20" xfId="0" applyFont="1" applyFill="1" applyBorder="1" applyAlignment="1">
      <alignment/>
    </xf>
    <xf numFmtId="4" fontId="0" fillId="0" borderId="10" xfId="0" applyNumberFormat="1" applyFont="1" applyBorder="1" applyAlignment="1">
      <alignment/>
    </xf>
    <xf numFmtId="2" fontId="0" fillId="0" borderId="10" xfId="0" applyNumberFormat="1" applyFont="1" applyBorder="1" applyAlignment="1">
      <alignment/>
    </xf>
    <xf numFmtId="0" fontId="0" fillId="0" borderId="10" xfId="0" applyFont="1" applyBorder="1" applyAlignment="1">
      <alignment/>
    </xf>
    <xf numFmtId="4" fontId="10" fillId="0" borderId="12" xfId="0" applyNumberFormat="1" applyFont="1" applyFill="1" applyBorder="1" applyAlignment="1">
      <alignment/>
    </xf>
    <xf numFmtId="4" fontId="10" fillId="0" borderId="27" xfId="0" applyNumberFormat="1" applyFont="1" applyFill="1" applyBorder="1" applyAlignment="1">
      <alignment/>
    </xf>
    <xf numFmtId="0" fontId="10" fillId="0" borderId="21" xfId="0" applyFont="1" applyFill="1" applyBorder="1" applyAlignment="1">
      <alignment/>
    </xf>
    <xf numFmtId="4" fontId="2" fillId="0" borderId="18" xfId="0" applyNumberFormat="1" applyFont="1" applyFill="1" applyBorder="1" applyAlignment="1">
      <alignment horizontal="right" vertical="distributed"/>
    </xf>
    <xf numFmtId="4" fontId="10" fillId="0" borderId="12" xfId="0" applyNumberFormat="1" applyFont="1" applyFill="1" applyBorder="1" applyAlignment="1">
      <alignment horizontal="center"/>
    </xf>
    <xf numFmtId="202" fontId="10" fillId="0" borderId="10" xfId="0" applyNumberFormat="1" applyFont="1" applyBorder="1" applyAlignment="1">
      <alignment/>
    </xf>
    <xf numFmtId="4" fontId="10" fillId="0" borderId="10" xfId="0" applyNumberFormat="1" applyFont="1" applyBorder="1" applyAlignment="1">
      <alignment/>
    </xf>
    <xf numFmtId="0" fontId="10" fillId="0" borderId="19" xfId="0" applyFont="1" applyFill="1" applyBorder="1" applyAlignment="1">
      <alignment vertical="distributed"/>
    </xf>
    <xf numFmtId="4" fontId="10" fillId="0" borderId="11" xfId="0" applyNumberFormat="1" applyFont="1" applyFill="1" applyBorder="1" applyAlignment="1">
      <alignment vertical="distributed"/>
    </xf>
    <xf numFmtId="0" fontId="0" fillId="0" borderId="19" xfId="0" applyFont="1" applyFill="1" applyBorder="1" applyAlignment="1">
      <alignment vertical="distributed"/>
    </xf>
    <xf numFmtId="4" fontId="0" fillId="0" borderId="20" xfId="0" applyNumberFormat="1" applyFont="1" applyFill="1" applyBorder="1" applyAlignment="1">
      <alignment vertical="distributed"/>
    </xf>
    <xf numFmtId="4" fontId="10" fillId="0" borderId="33" xfId="0" applyNumberFormat="1" applyFont="1" applyFill="1" applyBorder="1" applyAlignment="1">
      <alignment horizontal="center"/>
    </xf>
    <xf numFmtId="0" fontId="2" fillId="0" borderId="0" xfId="0" applyFont="1" applyBorder="1" applyAlignment="1">
      <alignment horizontal="center"/>
    </xf>
    <xf numFmtId="4" fontId="10" fillId="0" borderId="18" xfId="0" applyNumberFormat="1" applyFont="1" applyFill="1" applyBorder="1" applyAlignment="1">
      <alignment vertical="distributed"/>
    </xf>
    <xf numFmtId="4" fontId="0" fillId="0" borderId="18" xfId="0" applyNumberFormat="1" applyFont="1" applyFill="1" applyBorder="1" applyAlignment="1">
      <alignment vertical="distributed"/>
    </xf>
    <xf numFmtId="0" fontId="10" fillId="0" borderId="17" xfId="0" applyFont="1" applyBorder="1" applyAlignment="1">
      <alignment/>
    </xf>
    <xf numFmtId="2" fontId="0" fillId="0" borderId="18" xfId="0" applyNumberFormat="1" applyFont="1" applyBorder="1" applyAlignment="1">
      <alignment/>
    </xf>
    <xf numFmtId="4" fontId="0" fillId="0" borderId="18" xfId="0" applyNumberFormat="1" applyFont="1" applyBorder="1" applyAlignment="1">
      <alignment/>
    </xf>
    <xf numFmtId="4" fontId="10" fillId="0" borderId="17" xfId="0" applyNumberFormat="1" applyFont="1" applyFill="1" applyBorder="1" applyAlignment="1">
      <alignment vertical="distributed"/>
    </xf>
    <xf numFmtId="49" fontId="10" fillId="0" borderId="17" xfId="0" applyNumberFormat="1" applyFont="1" applyBorder="1" applyAlignment="1">
      <alignment vertical="distributed"/>
    </xf>
    <xf numFmtId="0" fontId="10" fillId="0" borderId="17" xfId="0" applyFont="1" applyBorder="1" applyAlignment="1">
      <alignment vertical="distributed"/>
    </xf>
    <xf numFmtId="0" fontId="10" fillId="0" borderId="21" xfId="0" applyFont="1" applyFill="1" applyBorder="1" applyAlignment="1">
      <alignment horizontal="left"/>
    </xf>
    <xf numFmtId="4" fontId="10" fillId="0" borderId="22" xfId="0" applyNumberFormat="1" applyFont="1" applyFill="1" applyBorder="1" applyAlignment="1">
      <alignment horizontal="right"/>
    </xf>
    <xf numFmtId="0" fontId="10" fillId="0" borderId="19" xfId="0" applyFont="1" applyFill="1" applyBorder="1" applyAlignment="1">
      <alignment horizontal="left"/>
    </xf>
    <xf numFmtId="4" fontId="10" fillId="0" borderId="24" xfId="0" applyNumberFormat="1" applyFont="1" applyFill="1" applyBorder="1" applyAlignment="1">
      <alignment horizontal="right"/>
    </xf>
    <xf numFmtId="4" fontId="10" fillId="0" borderId="28" xfId="0" applyNumberFormat="1" applyFont="1" applyBorder="1" applyAlignment="1">
      <alignment/>
    </xf>
    <xf numFmtId="0" fontId="0" fillId="0" borderId="17" xfId="0" applyFill="1" applyBorder="1" applyAlignment="1">
      <alignment/>
    </xf>
    <xf numFmtId="0" fontId="0" fillId="0" borderId="19" xfId="0" applyFill="1" applyBorder="1" applyAlignment="1">
      <alignment/>
    </xf>
    <xf numFmtId="4" fontId="10" fillId="0" borderId="24" xfId="0" applyNumberFormat="1" applyFont="1" applyFill="1" applyBorder="1" applyAlignment="1">
      <alignment/>
    </xf>
    <xf numFmtId="4" fontId="10" fillId="0" borderId="20" xfId="0" applyNumberFormat="1" applyFont="1" applyFill="1" applyBorder="1" applyAlignment="1">
      <alignment vertical="distributed"/>
    </xf>
    <xf numFmtId="4" fontId="10" fillId="0" borderId="28" xfId="0" applyNumberFormat="1" applyFont="1" applyFill="1" applyBorder="1" applyAlignment="1">
      <alignment/>
    </xf>
    <xf numFmtId="4" fontId="10" fillId="0" borderId="22" xfId="0" applyNumberFormat="1" applyFont="1" applyFill="1" applyBorder="1" applyAlignment="1">
      <alignment/>
    </xf>
    <xf numFmtId="0" fontId="0" fillId="0" borderId="17" xfId="0" applyFont="1" applyBorder="1" applyAlignment="1">
      <alignment vertical="top" wrapText="1"/>
    </xf>
    <xf numFmtId="4" fontId="0" fillId="0" borderId="17" xfId="0" applyNumberFormat="1" applyFont="1" applyBorder="1" applyAlignment="1">
      <alignment vertical="distributed"/>
    </xf>
    <xf numFmtId="0" fontId="10" fillId="0" borderId="21" xfId="0" applyFont="1" applyFill="1" applyBorder="1" applyAlignment="1">
      <alignment vertical="distributed"/>
    </xf>
    <xf numFmtId="4" fontId="10" fillId="0" borderId="24" xfId="0" applyNumberFormat="1" applyFont="1" applyFill="1" applyBorder="1" applyAlignment="1">
      <alignment horizontal="center"/>
    </xf>
    <xf numFmtId="0" fontId="10" fillId="0" borderId="23" xfId="0" applyFont="1" applyFill="1" applyBorder="1" applyAlignment="1">
      <alignment vertical="distributed"/>
    </xf>
    <xf numFmtId="0" fontId="10" fillId="0" borderId="34" xfId="0" applyFont="1" applyFill="1" applyBorder="1" applyAlignment="1">
      <alignment horizontal="left"/>
    </xf>
    <xf numFmtId="4" fontId="10" fillId="0" borderId="35" xfId="0" applyNumberFormat="1" applyFont="1" applyFill="1" applyBorder="1" applyAlignment="1">
      <alignment horizontal="center"/>
    </xf>
    <xf numFmtId="0" fontId="0" fillId="0" borderId="36" xfId="0" applyFill="1" applyBorder="1" applyAlignment="1">
      <alignment/>
    </xf>
    <xf numFmtId="0" fontId="10" fillId="0" borderId="29" xfId="0" applyFont="1" applyFill="1" applyBorder="1" applyAlignment="1">
      <alignment horizontal="center"/>
    </xf>
    <xf numFmtId="0" fontId="10" fillId="0" borderId="30" xfId="0" applyFont="1" applyFill="1" applyBorder="1" applyAlignment="1">
      <alignment/>
    </xf>
    <xf numFmtId="0" fontId="10" fillId="0" borderId="29" xfId="0" applyFont="1" applyFill="1" applyBorder="1" applyAlignment="1">
      <alignment/>
    </xf>
    <xf numFmtId="0" fontId="10" fillId="0" borderId="32" xfId="0" applyFont="1" applyFill="1" applyBorder="1" applyAlignment="1">
      <alignment/>
    </xf>
    <xf numFmtId="0" fontId="10" fillId="0" borderId="19" xfId="0" applyFont="1" applyBorder="1" applyAlignment="1">
      <alignment vertical="distributed"/>
    </xf>
    <xf numFmtId="4" fontId="10" fillId="0" borderId="11" xfId="0" applyNumberFormat="1" applyFont="1" applyBorder="1" applyAlignment="1">
      <alignment/>
    </xf>
    <xf numFmtId="0" fontId="1" fillId="0" borderId="19" xfId="0" applyFont="1" applyFill="1" applyBorder="1" applyAlignment="1">
      <alignment vertical="distributed"/>
    </xf>
    <xf numFmtId="4" fontId="1" fillId="0" borderId="11" xfId="0" applyNumberFormat="1" applyFont="1" applyFill="1" applyBorder="1" applyAlignment="1">
      <alignment vertical="distributed"/>
    </xf>
    <xf numFmtId="4" fontId="1" fillId="0" borderId="20" xfId="0" applyNumberFormat="1" applyFont="1" applyFill="1" applyBorder="1" applyAlignment="1">
      <alignment vertical="distributed"/>
    </xf>
    <xf numFmtId="0" fontId="0" fillId="0" borderId="0" xfId="0" applyFont="1" applyFill="1" applyBorder="1" applyAlignment="1">
      <alignment/>
    </xf>
    <xf numFmtId="0" fontId="0" fillId="0" borderId="0" xfId="0" applyFont="1" applyAlignment="1">
      <alignment/>
    </xf>
    <xf numFmtId="4" fontId="0" fillId="0" borderId="0" xfId="0" applyNumberFormat="1" applyFont="1" applyFill="1" applyBorder="1" applyAlignment="1">
      <alignment vertical="distributed"/>
    </xf>
    <xf numFmtId="0" fontId="2" fillId="0" borderId="21" xfId="0" applyFont="1" applyFill="1" applyBorder="1" applyAlignment="1">
      <alignment/>
    </xf>
    <xf numFmtId="4" fontId="2" fillId="0" borderId="12" xfId="0" applyNumberFormat="1" applyFont="1" applyFill="1" applyBorder="1" applyAlignment="1">
      <alignment/>
    </xf>
    <xf numFmtId="4" fontId="2" fillId="0" borderId="22" xfId="0" applyNumberFormat="1" applyFont="1" applyFill="1" applyBorder="1" applyAlignment="1">
      <alignment/>
    </xf>
    <xf numFmtId="0" fontId="2" fillId="0" borderId="13" xfId="0" applyFont="1" applyBorder="1" applyAlignment="1">
      <alignment/>
    </xf>
    <xf numFmtId="4" fontId="2" fillId="0" borderId="14" xfId="0" applyNumberFormat="1" applyFont="1" applyBorder="1" applyAlignment="1">
      <alignment/>
    </xf>
    <xf numFmtId="0" fontId="12" fillId="0" borderId="23" xfId="0" applyFont="1" applyBorder="1" applyAlignment="1">
      <alignment vertical="top" wrapText="1"/>
    </xf>
    <xf numFmtId="4" fontId="1" fillId="0" borderId="11" xfId="0" applyNumberFormat="1" applyFont="1" applyFill="1" applyBorder="1" applyAlignment="1">
      <alignment vertical="distributed"/>
    </xf>
    <xf numFmtId="4" fontId="1" fillId="0" borderId="20" xfId="0" applyNumberFormat="1" applyFont="1" applyFill="1" applyBorder="1" applyAlignment="1">
      <alignment vertical="distributed"/>
    </xf>
    <xf numFmtId="0" fontId="1" fillId="0" borderId="0" xfId="0" applyFont="1" applyAlignment="1">
      <alignment/>
    </xf>
    <xf numFmtId="0" fontId="12" fillId="0" borderId="17" xfId="0" applyFont="1" applyBorder="1" applyAlignment="1">
      <alignment vertical="top" wrapText="1"/>
    </xf>
    <xf numFmtId="4" fontId="1" fillId="0" borderId="10" xfId="0" applyNumberFormat="1" applyFont="1" applyFill="1" applyBorder="1" applyAlignment="1">
      <alignment vertical="distributed"/>
    </xf>
    <xf numFmtId="0" fontId="1" fillId="0" borderId="19" xfId="0" applyFont="1" applyFill="1" applyBorder="1" applyAlignment="1">
      <alignment vertical="distributed"/>
    </xf>
    <xf numFmtId="4" fontId="1" fillId="0" borderId="0" xfId="0" applyNumberFormat="1" applyFont="1" applyAlignment="1">
      <alignment/>
    </xf>
    <xf numFmtId="0" fontId="12" fillId="0" borderId="19" xfId="0" applyFont="1" applyFill="1" applyBorder="1" applyAlignment="1">
      <alignment vertical="distributed"/>
    </xf>
    <xf numFmtId="4" fontId="12" fillId="0" borderId="11" xfId="0" applyNumberFormat="1" applyFont="1" applyFill="1" applyBorder="1" applyAlignment="1">
      <alignment vertical="distributed"/>
    </xf>
    <xf numFmtId="4" fontId="12" fillId="0" borderId="20" xfId="0" applyNumberFormat="1" applyFont="1" applyFill="1" applyBorder="1" applyAlignment="1">
      <alignment vertical="distributed"/>
    </xf>
    <xf numFmtId="4" fontId="10" fillId="0" borderId="19" xfId="0" applyNumberFormat="1" applyFont="1" applyFill="1" applyBorder="1" applyAlignment="1">
      <alignment vertical="distributed"/>
    </xf>
    <xf numFmtId="4" fontId="10" fillId="0" borderId="0" xfId="0" applyNumberFormat="1" applyFont="1" applyAlignment="1">
      <alignment/>
    </xf>
    <xf numFmtId="4" fontId="13" fillId="0" borderId="11" xfId="0" applyNumberFormat="1" applyFont="1" applyFill="1" applyBorder="1" applyAlignment="1">
      <alignment vertical="distributed"/>
    </xf>
    <xf numFmtId="4" fontId="13" fillId="0" borderId="10" xfId="0" applyNumberFormat="1" applyFont="1" applyFill="1" applyBorder="1" applyAlignment="1">
      <alignment vertical="distributed"/>
    </xf>
    <xf numFmtId="4" fontId="13" fillId="0" borderId="18" xfId="0" applyNumberFormat="1" applyFont="1" applyFill="1" applyBorder="1" applyAlignment="1">
      <alignment vertical="distributed"/>
    </xf>
    <xf numFmtId="0" fontId="12" fillId="0" borderId="37" xfId="0" applyFont="1" applyBorder="1" applyAlignment="1">
      <alignment/>
    </xf>
    <xf numFmtId="0" fontId="12" fillId="0" borderId="38" xfId="0" applyFont="1" applyBorder="1" applyAlignment="1">
      <alignment/>
    </xf>
    <xf numFmtId="0" fontId="12" fillId="0" borderId="34" xfId="0" applyFont="1" applyBorder="1" applyAlignment="1">
      <alignment/>
    </xf>
    <xf numFmtId="3" fontId="15" fillId="0" borderId="39" xfId="0" applyNumberFormat="1" applyFont="1" applyBorder="1" applyAlignment="1">
      <alignment/>
    </xf>
    <xf numFmtId="0" fontId="15" fillId="0" borderId="39" xfId="0" applyFont="1" applyBorder="1" applyAlignment="1">
      <alignment/>
    </xf>
    <xf numFmtId="4" fontId="12" fillId="0" borderId="10" xfId="0" applyNumberFormat="1" applyFont="1" applyBorder="1" applyAlignment="1">
      <alignment/>
    </xf>
    <xf numFmtId="4" fontId="12" fillId="0" borderId="10" xfId="0" applyNumberFormat="1" applyFont="1" applyBorder="1" applyAlignment="1">
      <alignment horizontal="right"/>
    </xf>
    <xf numFmtId="4" fontId="12" fillId="0" borderId="12" xfId="0" applyNumberFormat="1" applyFont="1" applyBorder="1" applyAlignment="1">
      <alignment/>
    </xf>
    <xf numFmtId="4" fontId="12" fillId="0" borderId="16" xfId="0" applyNumberFormat="1" applyFont="1" applyFill="1" applyBorder="1" applyAlignment="1">
      <alignment vertical="distributed"/>
    </xf>
    <xf numFmtId="4" fontId="12" fillId="0" borderId="24" xfId="0" applyNumberFormat="1" applyFont="1" applyFill="1" applyBorder="1" applyAlignment="1">
      <alignment vertical="distributed"/>
    </xf>
    <xf numFmtId="4" fontId="12" fillId="0" borderId="11" xfId="0" applyNumberFormat="1" applyFont="1" applyBorder="1" applyAlignment="1">
      <alignment horizontal="right"/>
    </xf>
    <xf numFmtId="4" fontId="15" fillId="0" borderId="14" xfId="0" applyNumberFormat="1" applyFont="1" applyBorder="1" applyAlignment="1">
      <alignment horizontal="right"/>
    </xf>
    <xf numFmtId="4" fontId="12" fillId="0" borderId="14" xfId="0" applyNumberFormat="1" applyFont="1" applyFill="1" applyBorder="1" applyAlignment="1">
      <alignment vertical="distributed"/>
    </xf>
    <xf numFmtId="4" fontId="12" fillId="0" borderId="15" xfId="0" applyNumberFormat="1" applyFont="1" applyFill="1" applyBorder="1" applyAlignment="1">
      <alignment vertical="distributed"/>
    </xf>
    <xf numFmtId="4" fontId="12" fillId="0" borderId="12" xfId="0" applyNumberFormat="1" applyFont="1" applyBorder="1" applyAlignment="1">
      <alignment horizontal="right"/>
    </xf>
    <xf numFmtId="4" fontId="12" fillId="0" borderId="14" xfId="0" applyNumberFormat="1" applyFont="1" applyBorder="1" applyAlignment="1">
      <alignment horizontal="right"/>
    </xf>
    <xf numFmtId="0" fontId="11" fillId="0" borderId="21" xfId="0" applyFont="1" applyBorder="1" applyAlignment="1">
      <alignment vertical="distributed"/>
    </xf>
    <xf numFmtId="4" fontId="10" fillId="0" borderId="12" xfId="0" applyNumberFormat="1" applyFont="1" applyFill="1" applyBorder="1" applyAlignment="1">
      <alignment/>
    </xf>
    <xf numFmtId="4" fontId="0" fillId="0" borderId="12" xfId="0" applyNumberFormat="1" applyFont="1" applyFill="1" applyBorder="1" applyAlignment="1">
      <alignment vertical="distributed"/>
    </xf>
    <xf numFmtId="4" fontId="0" fillId="0" borderId="22" xfId="0" applyNumberFormat="1" applyFont="1" applyFill="1" applyBorder="1" applyAlignment="1">
      <alignment vertical="distributed"/>
    </xf>
    <xf numFmtId="0" fontId="2" fillId="0" borderId="13" xfId="0" applyFont="1" applyFill="1" applyBorder="1" applyAlignment="1">
      <alignment wrapText="1"/>
    </xf>
    <xf numFmtId="4" fontId="2" fillId="0" borderId="14" xfId="0" applyNumberFormat="1" applyFont="1" applyFill="1" applyBorder="1" applyAlignment="1">
      <alignment/>
    </xf>
    <xf numFmtId="4" fontId="2" fillId="0" borderId="15" xfId="0" applyNumberFormat="1" applyFont="1" applyFill="1" applyBorder="1" applyAlignment="1">
      <alignment/>
    </xf>
    <xf numFmtId="4" fontId="2" fillId="0" borderId="15" xfId="0" applyNumberFormat="1" applyFont="1" applyFill="1" applyBorder="1" applyAlignment="1">
      <alignment vertical="distributed"/>
    </xf>
    <xf numFmtId="0" fontId="2" fillId="0" borderId="0" xfId="0" applyFont="1" applyAlignment="1">
      <alignment/>
    </xf>
    <xf numFmtId="0" fontId="16" fillId="0" borderId="10" xfId="0" applyFont="1" applyBorder="1" applyAlignment="1">
      <alignment vertical="distributed"/>
    </xf>
    <xf numFmtId="4" fontId="16" fillId="0" borderId="11" xfId="0" applyNumberFormat="1" applyFont="1" applyFill="1" applyBorder="1" applyAlignment="1">
      <alignment vertical="distributed"/>
    </xf>
    <xf numFmtId="0" fontId="16" fillId="0" borderId="10" xfId="0" applyFont="1" applyBorder="1" applyAlignment="1">
      <alignment/>
    </xf>
    <xf numFmtId="0" fontId="17" fillId="0" borderId="17" xfId="0" applyFont="1" applyBorder="1" applyAlignment="1">
      <alignment vertical="distributed"/>
    </xf>
    <xf numFmtId="4" fontId="0" fillId="0" borderId="11" xfId="0" applyNumberFormat="1" applyFont="1" applyFill="1" applyBorder="1" applyAlignment="1">
      <alignment/>
    </xf>
    <xf numFmtId="0" fontId="0" fillId="0" borderId="19" xfId="0" applyFont="1" applyBorder="1" applyAlignment="1">
      <alignment vertical="center" wrapText="1"/>
    </xf>
    <xf numFmtId="4" fontId="0" fillId="0" borderId="10" xfId="0" applyNumberFormat="1" applyFont="1" applyFill="1" applyBorder="1" applyAlignment="1">
      <alignment/>
    </xf>
    <xf numFmtId="0" fontId="16" fillId="0" borderId="40" xfId="0" applyFont="1" applyBorder="1" applyAlignment="1">
      <alignment horizontal="left"/>
    </xf>
    <xf numFmtId="4" fontId="16" fillId="0" borderId="11" xfId="0" applyNumberFormat="1" applyFont="1" applyBorder="1" applyAlignment="1">
      <alignment horizontal="right"/>
    </xf>
    <xf numFmtId="0" fontId="18" fillId="0" borderId="10" xfId="0" applyFont="1" applyBorder="1" applyAlignment="1">
      <alignment vertical="center" wrapText="1"/>
    </xf>
    <xf numFmtId="4" fontId="16" fillId="0" borderId="10" xfId="0" applyNumberFormat="1" applyFont="1" applyFill="1" applyBorder="1" applyAlignment="1">
      <alignment vertical="distributed"/>
    </xf>
    <xf numFmtId="4" fontId="16" fillId="0" borderId="41" xfId="0" applyNumberFormat="1" applyFont="1" applyFill="1" applyBorder="1" applyAlignment="1">
      <alignment vertical="distributed"/>
    </xf>
    <xf numFmtId="4" fontId="2" fillId="0" borderId="10" xfId="0" applyNumberFormat="1" applyFont="1" applyFill="1" applyBorder="1" applyAlignment="1">
      <alignment/>
    </xf>
    <xf numFmtId="4" fontId="2" fillId="0" borderId="41" xfId="0" applyNumberFormat="1" applyFont="1" applyFill="1" applyBorder="1" applyAlignment="1">
      <alignment/>
    </xf>
    <xf numFmtId="4" fontId="2" fillId="0" borderId="11" xfId="0" applyNumberFormat="1" applyFont="1" applyBorder="1" applyAlignment="1">
      <alignment horizontal="right"/>
    </xf>
    <xf numFmtId="4" fontId="16" fillId="0" borderId="20" xfId="0" applyNumberFormat="1" applyFont="1" applyFill="1" applyBorder="1" applyAlignment="1">
      <alignment vertical="distributed"/>
    </xf>
    <xf numFmtId="4" fontId="0" fillId="0" borderId="11" xfId="0" applyNumberFormat="1" applyBorder="1" applyAlignment="1">
      <alignment/>
    </xf>
    <xf numFmtId="0" fontId="0" fillId="0" borderId="10" xfId="0" applyFont="1" applyBorder="1" applyAlignment="1">
      <alignment vertical="center" wrapText="1"/>
    </xf>
    <xf numFmtId="0" fontId="18" fillId="0" borderId="12" xfId="0" applyFont="1" applyFill="1" applyBorder="1" applyAlignment="1">
      <alignment vertical="center" wrapText="1"/>
    </xf>
    <xf numFmtId="4" fontId="16" fillId="0" borderId="16" xfId="0" applyNumberFormat="1" applyFont="1" applyBorder="1" applyAlignment="1">
      <alignment horizontal="right"/>
    </xf>
    <xf numFmtId="4" fontId="16" fillId="0" borderId="12" xfId="0" applyNumberFormat="1" applyFont="1" applyFill="1" applyBorder="1" applyAlignment="1">
      <alignment vertical="distributed"/>
    </xf>
    <xf numFmtId="4" fontId="16" fillId="0" borderId="35" xfId="0" applyNumberFormat="1" applyFont="1" applyFill="1" applyBorder="1" applyAlignment="1">
      <alignment vertical="distributed"/>
    </xf>
    <xf numFmtId="0" fontId="2" fillId="0" borderId="42" xfId="0" applyFont="1" applyBorder="1" applyAlignment="1">
      <alignment vertical="center" wrapText="1"/>
    </xf>
    <xf numFmtId="4" fontId="2" fillId="0" borderId="43" xfId="0" applyNumberFormat="1" applyFont="1" applyFill="1" applyBorder="1" applyAlignment="1">
      <alignment/>
    </xf>
    <xf numFmtId="0" fontId="0" fillId="0" borderId="17" xfId="0" applyFont="1" applyBorder="1" applyAlignment="1">
      <alignment vertical="center" wrapText="1"/>
    </xf>
    <xf numFmtId="4" fontId="19" fillId="0" borderId="19" xfId="0" applyNumberFormat="1" applyFont="1" applyFill="1" applyBorder="1" applyAlignment="1">
      <alignment vertical="distributed"/>
    </xf>
    <xf numFmtId="0" fontId="7" fillId="0" borderId="13" xfId="0" applyFont="1" applyBorder="1" applyAlignment="1">
      <alignment/>
    </xf>
    <xf numFmtId="0" fontId="19" fillId="0" borderId="21" xfId="0" applyFont="1" applyFill="1" applyBorder="1" applyAlignment="1">
      <alignment/>
    </xf>
    <xf numFmtId="4" fontId="19" fillId="0" borderId="13" xfId="0" applyNumberFormat="1" applyFont="1" applyFill="1" applyBorder="1" applyAlignment="1">
      <alignment vertical="distributed"/>
    </xf>
    <xf numFmtId="0" fontId="10" fillId="0" borderId="21" xfId="0" applyFont="1" applyBorder="1" applyAlignment="1">
      <alignment vertical="center" wrapText="1"/>
    </xf>
    <xf numFmtId="4" fontId="10" fillId="0" borderId="22" xfId="0" applyNumberFormat="1" applyFont="1" applyFill="1" applyBorder="1" applyAlignment="1">
      <alignment/>
    </xf>
    <xf numFmtId="0" fontId="13" fillId="0" borderId="10" xfId="0" applyFont="1" applyBorder="1" applyAlignment="1">
      <alignment vertical="center" wrapText="1"/>
    </xf>
    <xf numFmtId="0" fontId="2" fillId="0" borderId="44" xfId="0" applyFont="1" applyFill="1" applyBorder="1" applyAlignment="1">
      <alignment vertical="distributed"/>
    </xf>
    <xf numFmtId="4" fontId="2" fillId="0" borderId="45" xfId="0" applyNumberFormat="1" applyFont="1" applyFill="1" applyBorder="1" applyAlignment="1">
      <alignment vertical="distributed"/>
    </xf>
    <xf numFmtId="4" fontId="2" fillId="0" borderId="46" xfId="0" applyNumberFormat="1" applyFont="1" applyFill="1" applyBorder="1" applyAlignment="1">
      <alignment vertical="distributed"/>
    </xf>
    <xf numFmtId="0" fontId="0" fillId="0" borderId="19" xfId="0" applyFont="1" applyBorder="1" applyAlignment="1">
      <alignment vertical="center" wrapText="1"/>
    </xf>
    <xf numFmtId="4" fontId="10" fillId="0" borderId="20" xfId="0" applyNumberFormat="1" applyFont="1" applyFill="1" applyBorder="1" applyAlignment="1">
      <alignment/>
    </xf>
    <xf numFmtId="4" fontId="10" fillId="0" borderId="10" xfId="0" applyNumberFormat="1" applyFont="1" applyFill="1" applyBorder="1" applyAlignment="1">
      <alignment/>
    </xf>
    <xf numFmtId="4" fontId="10" fillId="0" borderId="18" xfId="0" applyNumberFormat="1" applyFont="1" applyFill="1" applyBorder="1" applyAlignment="1">
      <alignment/>
    </xf>
    <xf numFmtId="4" fontId="15" fillId="0" borderId="19" xfId="0" applyNumberFormat="1" applyFont="1" applyFill="1" applyBorder="1" applyAlignment="1">
      <alignment vertical="distributed"/>
    </xf>
    <xf numFmtId="0" fontId="20" fillId="0" borderId="0" xfId="0" applyFont="1" applyAlignment="1">
      <alignment/>
    </xf>
    <xf numFmtId="49" fontId="0" fillId="0" borderId="19" xfId="0" applyNumberFormat="1" applyFont="1" applyFill="1" applyBorder="1" applyAlignment="1">
      <alignment vertical="top" wrapText="1" readingOrder="1"/>
    </xf>
    <xf numFmtId="4" fontId="5" fillId="0" borderId="19" xfId="0" applyNumberFormat="1" applyFont="1" applyFill="1" applyBorder="1" applyAlignment="1">
      <alignment vertical="distributed"/>
    </xf>
    <xf numFmtId="4" fontId="5" fillId="0" borderId="11" xfId="0" applyNumberFormat="1" applyFont="1" applyFill="1" applyBorder="1" applyAlignment="1">
      <alignment vertical="distributed"/>
    </xf>
    <xf numFmtId="4" fontId="5" fillId="0" borderId="20" xfId="0" applyNumberFormat="1" applyFont="1" applyFill="1" applyBorder="1" applyAlignment="1">
      <alignment vertical="distributed"/>
    </xf>
    <xf numFmtId="0" fontId="20" fillId="0" borderId="17" xfId="0" applyFont="1" applyFill="1" applyBorder="1" applyAlignment="1">
      <alignment vertical="distributed" wrapText="1"/>
    </xf>
    <xf numFmtId="4" fontId="20" fillId="0" borderId="10" xfId="0" applyNumberFormat="1" applyFont="1" applyFill="1" applyBorder="1" applyAlignment="1">
      <alignment vertical="distributed"/>
    </xf>
    <xf numFmtId="4" fontId="20" fillId="0" borderId="18" xfId="0" applyNumberFormat="1" applyFont="1" applyFill="1" applyBorder="1" applyAlignment="1">
      <alignment vertical="distributed"/>
    </xf>
    <xf numFmtId="0" fontId="0" fillId="0" borderId="17" xfId="0" applyNumberFormat="1" applyFont="1" applyFill="1" applyBorder="1" applyAlignment="1">
      <alignment vertical="distributed"/>
    </xf>
    <xf numFmtId="0" fontId="10" fillId="0" borderId="47" xfId="0" applyFont="1" applyFill="1" applyBorder="1" applyAlignment="1">
      <alignment horizontal="left"/>
    </xf>
    <xf numFmtId="4" fontId="10" fillId="0" borderId="0" xfId="0" applyNumberFormat="1" applyFont="1" applyFill="1" applyBorder="1" applyAlignment="1">
      <alignment/>
    </xf>
    <xf numFmtId="4" fontId="10" fillId="0" borderId="48" xfId="0" applyNumberFormat="1" applyFont="1" applyFill="1" applyBorder="1" applyAlignment="1">
      <alignment/>
    </xf>
    <xf numFmtId="0" fontId="10" fillId="0" borderId="10" xfId="0" applyFont="1" applyFill="1" applyBorder="1" applyAlignment="1">
      <alignment horizontal="left" vertical="distributed"/>
    </xf>
    <xf numFmtId="4" fontId="10" fillId="0" borderId="10" xfId="0" applyNumberFormat="1" applyFont="1" applyFill="1" applyBorder="1" applyAlignment="1">
      <alignment/>
    </xf>
    <xf numFmtId="4" fontId="10" fillId="0" borderId="10" xfId="0" applyNumberFormat="1" applyFont="1" applyFill="1" applyBorder="1" applyAlignment="1">
      <alignment/>
    </xf>
    <xf numFmtId="4" fontId="10" fillId="0" borderId="12" xfId="0" applyNumberFormat="1" applyFont="1" applyFill="1" applyBorder="1" applyAlignment="1">
      <alignment/>
    </xf>
    <xf numFmtId="4" fontId="13" fillId="0" borderId="10" xfId="0" applyNumberFormat="1" applyFont="1" applyFill="1" applyBorder="1" applyAlignment="1">
      <alignment/>
    </xf>
    <xf numFmtId="4" fontId="10" fillId="0" borderId="11" xfId="0" applyNumberFormat="1" applyFont="1" applyFill="1" applyBorder="1" applyAlignment="1">
      <alignment/>
    </xf>
    <xf numFmtId="0" fontId="10" fillId="0" borderId="0" xfId="0" applyFont="1" applyFill="1" applyBorder="1" applyAlignment="1">
      <alignment horizontal="center"/>
    </xf>
    <xf numFmtId="0" fontId="10" fillId="0" borderId="0" xfId="0" applyFont="1" applyFill="1" applyBorder="1" applyAlignment="1">
      <alignment/>
    </xf>
    <xf numFmtId="0" fontId="2" fillId="24" borderId="49" xfId="0" applyFont="1" applyFill="1" applyBorder="1" applyAlignment="1">
      <alignment horizontal="left"/>
    </xf>
    <xf numFmtId="4" fontId="2" fillId="24" borderId="49" xfId="0" applyNumberFormat="1" applyFont="1" applyFill="1" applyBorder="1" applyAlignment="1">
      <alignment horizontal="left" vertical="distributed"/>
    </xf>
    <xf numFmtId="0" fontId="2" fillId="24" borderId="49" xfId="0" applyFont="1" applyFill="1" applyBorder="1" applyAlignment="1">
      <alignment horizontal="left" vertical="distributed"/>
    </xf>
    <xf numFmtId="0" fontId="2" fillId="24" borderId="50" xfId="0" applyFont="1" applyFill="1" applyBorder="1" applyAlignment="1">
      <alignment horizontal="left" vertical="distributed"/>
    </xf>
    <xf numFmtId="4" fontId="2" fillId="24" borderId="50" xfId="0" applyNumberFormat="1" applyFont="1" applyFill="1" applyBorder="1" applyAlignment="1">
      <alignment horizontal="left" vertical="distributed"/>
    </xf>
    <xf numFmtId="0" fontId="2" fillId="24" borderId="39" xfId="0" applyFont="1" applyFill="1" applyBorder="1" applyAlignment="1">
      <alignment horizontal="left" vertical="distributed"/>
    </xf>
    <xf numFmtId="0" fontId="2" fillId="24" borderId="51" xfId="0" applyFont="1" applyFill="1" applyBorder="1" applyAlignment="1">
      <alignment horizontal="left" vertical="distributed"/>
    </xf>
    <xf numFmtId="0" fontId="2" fillId="24" borderId="52" xfId="0" applyFont="1" applyFill="1" applyBorder="1" applyAlignment="1">
      <alignment horizontal="left" vertical="distributed"/>
    </xf>
    <xf numFmtId="0" fontId="2" fillId="24" borderId="0" xfId="0" applyFont="1" applyFill="1" applyBorder="1" applyAlignment="1">
      <alignment horizontal="left" vertical="distributed"/>
    </xf>
    <xf numFmtId="0" fontId="2" fillId="24" borderId="53" xfId="0" applyFont="1" applyFill="1" applyBorder="1" applyAlignment="1">
      <alignment horizontal="left" vertical="distributed"/>
    </xf>
    <xf numFmtId="4" fontId="2" fillId="24" borderId="54" xfId="0" applyNumberFormat="1" applyFont="1" applyFill="1" applyBorder="1" applyAlignment="1">
      <alignment horizontal="left" vertical="distributed"/>
    </xf>
    <xf numFmtId="4" fontId="2" fillId="24" borderId="55" xfId="0" applyNumberFormat="1" applyFont="1" applyFill="1" applyBorder="1" applyAlignment="1">
      <alignment horizontal="left" vertical="distributed"/>
    </xf>
    <xf numFmtId="4" fontId="2" fillId="24" borderId="56" xfId="0" applyNumberFormat="1" applyFont="1" applyFill="1" applyBorder="1" applyAlignment="1">
      <alignment horizontal="left" vertical="distributed"/>
    </xf>
    <xf numFmtId="0" fontId="6" fillId="0" borderId="16" xfId="0" applyFont="1" applyBorder="1" applyAlignment="1">
      <alignment horizontal="center" vertical="center" wrapText="1"/>
    </xf>
    <xf numFmtId="0" fontId="2" fillId="0" borderId="0" xfId="0" applyFont="1" applyAlignment="1">
      <alignment horizontal="center"/>
    </xf>
    <xf numFmtId="0" fontId="2" fillId="24" borderId="53" xfId="0" applyFont="1" applyFill="1" applyBorder="1" applyAlignment="1">
      <alignment horizontal="left"/>
    </xf>
    <xf numFmtId="0" fontId="2" fillId="24" borderId="38" xfId="0" applyFont="1" applyFill="1" applyBorder="1" applyAlignment="1">
      <alignment horizontal="left" vertical="distributed"/>
    </xf>
    <xf numFmtId="0" fontId="2" fillId="24" borderId="57" xfId="0" applyFont="1" applyFill="1" applyBorder="1" applyAlignment="1">
      <alignment horizontal="left" vertical="distributed"/>
    </xf>
    <xf numFmtId="0" fontId="8" fillId="0" borderId="39" xfId="0" applyFont="1" applyBorder="1" applyAlignment="1">
      <alignment horizontal="center"/>
    </xf>
    <xf numFmtId="0" fontId="8" fillId="0" borderId="51" xfId="0" applyFont="1" applyBorder="1" applyAlignment="1">
      <alignment horizontal="center"/>
    </xf>
    <xf numFmtId="0" fontId="8" fillId="0" borderId="52" xfId="0" applyFont="1" applyBorder="1" applyAlignment="1">
      <alignment horizontal="center"/>
    </xf>
    <xf numFmtId="4" fontId="5" fillId="24" borderId="34" xfId="0" applyNumberFormat="1" applyFont="1" applyFill="1" applyBorder="1" applyAlignment="1">
      <alignment horizontal="left" vertical="distributed"/>
    </xf>
    <xf numFmtId="4" fontId="5" fillId="24" borderId="50" xfId="0" applyNumberFormat="1" applyFont="1" applyFill="1" applyBorder="1" applyAlignment="1">
      <alignment horizontal="left" vertical="distributed"/>
    </xf>
    <xf numFmtId="4" fontId="5" fillId="24" borderId="35" xfId="0" applyNumberFormat="1" applyFont="1" applyFill="1" applyBorder="1" applyAlignment="1">
      <alignment horizontal="left" vertical="distributed"/>
    </xf>
    <xf numFmtId="0" fontId="2" fillId="24" borderId="34" xfId="0" applyFont="1" applyFill="1" applyBorder="1" applyAlignment="1">
      <alignment horizontal="left" vertical="distributed"/>
    </xf>
    <xf numFmtId="0" fontId="2" fillId="24" borderId="35" xfId="0" applyFont="1" applyFill="1" applyBorder="1" applyAlignment="1">
      <alignment horizontal="left" vertical="distributed"/>
    </xf>
    <xf numFmtId="0" fontId="2" fillId="24" borderId="37" xfId="0" applyFont="1" applyFill="1" applyBorder="1" applyAlignment="1">
      <alignment horizontal="left" vertical="distributed"/>
    </xf>
    <xf numFmtId="0" fontId="2" fillId="24" borderId="41" xfId="0" applyFont="1" applyFill="1" applyBorder="1" applyAlignment="1">
      <alignment horizontal="left" vertical="distributed"/>
    </xf>
    <xf numFmtId="4" fontId="2" fillId="24" borderId="34" xfId="0" applyNumberFormat="1" applyFont="1" applyFill="1" applyBorder="1" applyAlignment="1">
      <alignment horizontal="left" vertical="distributed"/>
    </xf>
    <xf numFmtId="4" fontId="2" fillId="24" borderId="35" xfId="0" applyNumberFormat="1" applyFont="1" applyFill="1" applyBorder="1" applyAlignment="1">
      <alignment horizontal="left" vertical="distributed"/>
    </xf>
    <xf numFmtId="0" fontId="7" fillId="0" borderId="39" xfId="0" applyFont="1" applyBorder="1" applyAlignment="1">
      <alignment horizontal="center"/>
    </xf>
    <xf numFmtId="0" fontId="7" fillId="0" borderId="51" xfId="0" applyFont="1" applyBorder="1" applyAlignment="1">
      <alignment horizontal="center"/>
    </xf>
    <xf numFmtId="0" fontId="7" fillId="0" borderId="52" xfId="0" applyFont="1" applyBorder="1" applyAlignment="1">
      <alignment horizontal="center"/>
    </xf>
    <xf numFmtId="0" fontId="2" fillId="24" borderId="36" xfId="0" applyFont="1" applyFill="1" applyBorder="1" applyAlignment="1">
      <alignment horizontal="left" vertical="distributed"/>
    </xf>
    <xf numFmtId="0" fontId="2" fillId="24" borderId="29" xfId="0" applyFont="1" applyFill="1" applyBorder="1" applyAlignment="1">
      <alignment horizontal="left" vertical="distributed"/>
    </xf>
    <xf numFmtId="0" fontId="2" fillId="24" borderId="58" xfId="0" applyFont="1" applyFill="1" applyBorder="1" applyAlignment="1">
      <alignment horizontal="left" vertical="distributed"/>
    </xf>
    <xf numFmtId="0" fontId="2" fillId="24" borderId="38" xfId="0" applyFont="1" applyFill="1" applyBorder="1" applyAlignment="1">
      <alignment horizontal="left"/>
    </xf>
    <xf numFmtId="0" fontId="2" fillId="24" borderId="57" xfId="0" applyFont="1" applyFill="1" applyBorder="1" applyAlignment="1">
      <alignment horizontal="left"/>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2" xfId="0" applyFont="1" applyBorder="1" applyAlignment="1">
      <alignment horizontal="center" vertical="center" wrapText="1"/>
    </xf>
    <xf numFmtId="0" fontId="5" fillId="0" borderId="59" xfId="0" applyFont="1" applyBorder="1" applyAlignment="1">
      <alignment horizontal="center" vertical="distributed"/>
    </xf>
    <xf numFmtId="0" fontId="5" fillId="0" borderId="60" xfId="0" applyFont="1" applyBorder="1" applyAlignment="1">
      <alignment horizontal="center" vertical="distributed"/>
    </xf>
    <xf numFmtId="0" fontId="5" fillId="0" borderId="61" xfId="0" applyFont="1" applyBorder="1" applyAlignment="1">
      <alignment horizontal="center" vertical="distributed"/>
    </xf>
    <xf numFmtId="0" fontId="2" fillId="0" borderId="0" xfId="0" applyFont="1" applyBorder="1" applyAlignment="1">
      <alignment horizontal="center"/>
    </xf>
    <xf numFmtId="4" fontId="2" fillId="24" borderId="37" xfId="0" applyNumberFormat="1" applyFont="1" applyFill="1" applyBorder="1" applyAlignment="1">
      <alignment horizontal="left" vertical="distributed"/>
    </xf>
    <xf numFmtId="4" fontId="2" fillId="24" borderId="41" xfId="0" applyNumberFormat="1" applyFont="1" applyFill="1" applyBorder="1" applyAlignment="1">
      <alignment horizontal="left" vertical="distributed"/>
    </xf>
    <xf numFmtId="0" fontId="2" fillId="24" borderId="37" xfId="0" applyFont="1" applyFill="1" applyBorder="1" applyAlignment="1">
      <alignment horizontal="left"/>
    </xf>
    <xf numFmtId="0" fontId="2" fillId="24" borderId="41" xfId="0" applyFont="1" applyFill="1" applyBorder="1" applyAlignment="1">
      <alignment horizontal="left"/>
    </xf>
    <xf numFmtId="0" fontId="2" fillId="24" borderId="39" xfId="0" applyFont="1" applyFill="1" applyBorder="1" applyAlignment="1">
      <alignment horizontal="left"/>
    </xf>
    <xf numFmtId="0" fontId="2" fillId="24" borderId="51" xfId="0" applyFont="1" applyFill="1" applyBorder="1" applyAlignment="1">
      <alignment horizontal="left"/>
    </xf>
    <xf numFmtId="0" fontId="2" fillId="24" borderId="52" xfId="0" applyFont="1" applyFill="1" applyBorder="1" applyAlignment="1">
      <alignment horizontal="left"/>
    </xf>
    <xf numFmtId="4" fontId="5" fillId="24" borderId="37" xfId="0" applyNumberFormat="1" applyFont="1" applyFill="1" applyBorder="1" applyAlignment="1">
      <alignment horizontal="left" vertical="distributed"/>
    </xf>
    <xf numFmtId="4" fontId="5" fillId="24" borderId="49" xfId="0" applyNumberFormat="1" applyFont="1" applyFill="1" applyBorder="1" applyAlignment="1">
      <alignment horizontal="left" vertical="distributed"/>
    </xf>
    <xf numFmtId="4" fontId="5" fillId="24" borderId="41" xfId="0" applyNumberFormat="1" applyFont="1" applyFill="1" applyBorder="1" applyAlignment="1">
      <alignment horizontal="left" vertical="distributed"/>
    </xf>
    <xf numFmtId="0" fontId="8" fillId="0" borderId="36" xfId="0" applyFont="1" applyBorder="1" applyAlignment="1">
      <alignment horizontal="center"/>
    </xf>
    <xf numFmtId="0" fontId="8" fillId="0" borderId="29" xfId="0" applyFont="1" applyBorder="1" applyAlignment="1">
      <alignment horizontal="center"/>
    </xf>
    <xf numFmtId="0" fontId="8" fillId="0" borderId="58" xfId="0" applyFont="1" applyBorder="1" applyAlignment="1">
      <alignment horizontal="center"/>
    </xf>
    <xf numFmtId="0" fontId="2" fillId="24" borderId="47" xfId="0" applyFont="1" applyFill="1" applyBorder="1" applyAlignment="1">
      <alignment horizontal="left" vertical="distributed"/>
    </xf>
    <xf numFmtId="0" fontId="2" fillId="24" borderId="48" xfId="0" applyFont="1" applyFill="1" applyBorder="1" applyAlignment="1">
      <alignment horizontal="left" vertical="distributed"/>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146-0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A1%20DISK\2008\comunicare%202008-2011\Machete%202008-2011\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I553"/>
  <sheetViews>
    <sheetView tabSelected="1" zoomScaleSheetLayoutView="100" zoomScalePageLayoutView="0" workbookViewId="0" topLeftCell="A516">
      <selection activeCell="A545" sqref="A545"/>
    </sheetView>
  </sheetViews>
  <sheetFormatPr defaultColWidth="9.140625" defaultRowHeight="12.75"/>
  <cols>
    <col min="1" max="1" width="54.00390625" style="0" customWidth="1"/>
    <col min="2" max="2" width="18.57421875" style="0" customWidth="1"/>
    <col min="3" max="3" width="15.7109375" style="0" customWidth="1"/>
    <col min="4" max="4" width="16.00390625" style="0" customWidth="1"/>
    <col min="5" max="5" width="16.7109375" style="0" customWidth="1"/>
    <col min="8" max="8" width="10.140625" style="0" bestFit="1" customWidth="1"/>
  </cols>
  <sheetData>
    <row r="1" spans="1:5" ht="12.75">
      <c r="A1" s="6" t="s">
        <v>21</v>
      </c>
      <c r="D1" s="7"/>
      <c r="E1" s="7" t="s">
        <v>250</v>
      </c>
    </row>
    <row r="2" spans="1:5" ht="12.75">
      <c r="A2" s="6"/>
      <c r="B2" s="4"/>
      <c r="D2" s="3"/>
      <c r="E2" s="5"/>
    </row>
    <row r="3" spans="1:5" ht="12.75">
      <c r="A3" s="301" t="s">
        <v>128</v>
      </c>
      <c r="B3" s="301"/>
      <c r="C3" s="301"/>
      <c r="D3" s="301"/>
      <c r="E3" s="301"/>
    </row>
    <row r="4" spans="1:5" ht="12.75">
      <c r="A4" s="301" t="s">
        <v>22</v>
      </c>
      <c r="B4" s="301"/>
      <c r="C4" s="301"/>
      <c r="D4" s="301"/>
      <c r="E4" s="301"/>
    </row>
    <row r="5" spans="1:5" ht="13.5" thickBot="1">
      <c r="A5" s="3"/>
      <c r="B5" s="2"/>
      <c r="C5" s="2"/>
      <c r="D5" s="2"/>
      <c r="E5" s="2" t="s">
        <v>20</v>
      </c>
    </row>
    <row r="6" spans="1:5" ht="18" customHeight="1">
      <c r="A6" s="325" t="s">
        <v>11</v>
      </c>
      <c r="B6" s="336" t="s">
        <v>23</v>
      </c>
      <c r="C6" s="328" t="s">
        <v>7</v>
      </c>
      <c r="D6" s="331" t="s">
        <v>8</v>
      </c>
      <c r="E6" s="333" t="s">
        <v>9</v>
      </c>
    </row>
    <row r="7" spans="1:5" ht="56.25" customHeight="1">
      <c r="A7" s="326"/>
      <c r="B7" s="337"/>
      <c r="C7" s="329"/>
      <c r="D7" s="300"/>
      <c r="E7" s="334"/>
    </row>
    <row r="8" spans="1:5" ht="12.75" customHeight="1">
      <c r="A8" s="326"/>
      <c r="B8" s="337"/>
      <c r="C8" s="329"/>
      <c r="D8" s="300"/>
      <c r="E8" s="334"/>
    </row>
    <row r="9" spans="1:5" ht="12.75">
      <c r="A9" s="326"/>
      <c r="B9" s="337"/>
      <c r="C9" s="329"/>
      <c r="D9" s="300"/>
      <c r="E9" s="334"/>
    </row>
    <row r="10" spans="1:5" ht="9.75" customHeight="1" thickBot="1">
      <c r="A10" s="327"/>
      <c r="B10" s="338"/>
      <c r="C10" s="330"/>
      <c r="D10" s="332"/>
      <c r="E10" s="335"/>
    </row>
    <row r="11" spans="1:5" s="1" customFormat="1" ht="13.5" thickBot="1">
      <c r="A11" s="81">
        <v>0</v>
      </c>
      <c r="B11" s="71">
        <v>3</v>
      </c>
      <c r="C11" s="71">
        <v>4</v>
      </c>
      <c r="D11" s="71">
        <v>5</v>
      </c>
      <c r="E11" s="80">
        <v>6</v>
      </c>
    </row>
    <row r="12" spans="1:5" s="1" customFormat="1" ht="18.75" thickBot="1">
      <c r="A12" s="305" t="s">
        <v>107</v>
      </c>
      <c r="B12" s="306"/>
      <c r="C12" s="306"/>
      <c r="D12" s="306"/>
      <c r="E12" s="307"/>
    </row>
    <row r="13" spans="1:5" ht="12.75">
      <c r="A13" s="303" t="s">
        <v>10</v>
      </c>
      <c r="B13" s="296"/>
      <c r="C13" s="296"/>
      <c r="D13" s="296"/>
      <c r="E13" s="304"/>
    </row>
    <row r="14" spans="1:5" ht="12.75">
      <c r="A14" s="311" t="s">
        <v>2</v>
      </c>
      <c r="B14" s="290"/>
      <c r="C14" s="290"/>
      <c r="D14" s="290"/>
      <c r="E14" s="312"/>
    </row>
    <row r="15" spans="1:5" ht="12.75">
      <c r="A15" s="35" t="s">
        <v>56</v>
      </c>
      <c r="B15" s="8">
        <v>1575</v>
      </c>
      <c r="C15" s="85">
        <v>0</v>
      </c>
      <c r="D15" s="85">
        <v>0</v>
      </c>
      <c r="E15" s="142">
        <v>0</v>
      </c>
    </row>
    <row r="16" spans="1:5" ht="12.75">
      <c r="A16" s="37" t="s">
        <v>13</v>
      </c>
      <c r="B16" s="27">
        <f>SUM(B15)</f>
        <v>1575</v>
      </c>
      <c r="C16" s="27">
        <f>SUM(C15)</f>
        <v>0</v>
      </c>
      <c r="D16" s="27">
        <f>SUM(D15)</f>
        <v>0</v>
      </c>
      <c r="E16" s="38">
        <f>SUM(E15)</f>
        <v>0</v>
      </c>
    </row>
    <row r="17" spans="1:5" ht="12.75">
      <c r="A17" s="315" t="s">
        <v>3</v>
      </c>
      <c r="B17" s="291"/>
      <c r="C17" s="291"/>
      <c r="D17" s="291"/>
      <c r="E17" s="316"/>
    </row>
    <row r="18" spans="1:5" ht="12.75">
      <c r="A18" s="37" t="s">
        <v>85</v>
      </c>
      <c r="B18" s="27">
        <f>SUM(B19:B52)</f>
        <v>1792</v>
      </c>
      <c r="C18" s="27">
        <f>SUM(C19:C52)</f>
        <v>369</v>
      </c>
      <c r="D18" s="27">
        <f>SUM(D19:D52)</f>
        <v>96</v>
      </c>
      <c r="E18" s="27">
        <f>SUM(E19:E52)</f>
        <v>18</v>
      </c>
    </row>
    <row r="19" spans="1:5" s="83" customFormat="1" ht="12.75">
      <c r="A19" s="144" t="s">
        <v>145</v>
      </c>
      <c r="B19" s="126">
        <v>165</v>
      </c>
      <c r="C19" s="127">
        <v>9</v>
      </c>
      <c r="D19" s="127">
        <v>13</v>
      </c>
      <c r="E19" s="145">
        <v>13</v>
      </c>
    </row>
    <row r="20" spans="1:5" s="83" customFormat="1" ht="12.75">
      <c r="A20" s="144" t="s">
        <v>318</v>
      </c>
      <c r="B20" s="126">
        <v>54</v>
      </c>
      <c r="C20" s="92">
        <v>0</v>
      </c>
      <c r="D20" s="92">
        <v>0</v>
      </c>
      <c r="E20" s="97">
        <v>0</v>
      </c>
    </row>
    <row r="21" spans="1:5" s="83" customFormat="1" ht="12.75">
      <c r="A21" s="144" t="s">
        <v>80</v>
      </c>
      <c r="B21" s="126">
        <v>480</v>
      </c>
      <c r="C21" s="127">
        <v>240</v>
      </c>
      <c r="D21" s="92">
        <v>0</v>
      </c>
      <c r="E21" s="97">
        <v>0</v>
      </c>
    </row>
    <row r="22" spans="1:5" s="83" customFormat="1" ht="12.75">
      <c r="A22" s="144" t="s">
        <v>81</v>
      </c>
      <c r="B22" s="126">
        <v>36</v>
      </c>
      <c r="C22" s="92">
        <v>0</v>
      </c>
      <c r="D22" s="92">
        <v>0</v>
      </c>
      <c r="E22" s="97">
        <v>0</v>
      </c>
    </row>
    <row r="23" spans="1:5" s="83" customFormat="1" ht="12.75">
      <c r="A23" s="144" t="s">
        <v>86</v>
      </c>
      <c r="B23" s="126">
        <v>3</v>
      </c>
      <c r="C23" s="92">
        <v>0</v>
      </c>
      <c r="D23" s="92">
        <v>0</v>
      </c>
      <c r="E23" s="97">
        <v>0</v>
      </c>
    </row>
    <row r="24" spans="1:5" s="83" customFormat="1" ht="12.75">
      <c r="A24" s="144" t="s">
        <v>146</v>
      </c>
      <c r="B24" s="126">
        <v>36</v>
      </c>
      <c r="C24" s="92">
        <v>0</v>
      </c>
      <c r="D24" s="92">
        <v>0</v>
      </c>
      <c r="E24" s="146">
        <v>5</v>
      </c>
    </row>
    <row r="25" spans="1:5" s="83" customFormat="1" ht="12.75">
      <c r="A25" s="144" t="s">
        <v>82</v>
      </c>
      <c r="B25" s="126">
        <v>3</v>
      </c>
      <c r="C25" s="92">
        <v>0</v>
      </c>
      <c r="D25" s="92">
        <v>0</v>
      </c>
      <c r="E25" s="97">
        <v>0</v>
      </c>
    </row>
    <row r="26" spans="1:5" s="83" customFormat="1" ht="12.75">
      <c r="A26" s="144" t="s">
        <v>83</v>
      </c>
      <c r="B26" s="126">
        <v>3</v>
      </c>
      <c r="C26" s="92">
        <v>0</v>
      </c>
      <c r="D26" s="92">
        <v>0</v>
      </c>
      <c r="E26" s="97">
        <v>0</v>
      </c>
    </row>
    <row r="27" spans="1:5" s="83" customFormat="1" ht="12.75">
      <c r="A27" s="144" t="s">
        <v>84</v>
      </c>
      <c r="B27" s="126">
        <v>18</v>
      </c>
      <c r="C27" s="92">
        <v>0</v>
      </c>
      <c r="D27" s="92">
        <v>0</v>
      </c>
      <c r="E27" s="97">
        <v>0</v>
      </c>
    </row>
    <row r="28" spans="1:5" s="83" customFormat="1" ht="27" customHeight="1">
      <c r="A28" s="96" t="s">
        <v>87</v>
      </c>
      <c r="B28" s="128">
        <v>516</v>
      </c>
      <c r="C28" s="92">
        <v>0</v>
      </c>
      <c r="D28" s="92">
        <v>0</v>
      </c>
      <c r="E28" s="97">
        <v>0</v>
      </c>
    </row>
    <row r="29" spans="1:5" s="83" customFormat="1" ht="63.75">
      <c r="A29" s="147" t="s">
        <v>88</v>
      </c>
      <c r="B29" s="85">
        <v>24</v>
      </c>
      <c r="C29" s="85">
        <v>0</v>
      </c>
      <c r="D29" s="85">
        <v>0</v>
      </c>
      <c r="E29" s="142">
        <v>0</v>
      </c>
    </row>
    <row r="30" spans="1:5" s="83" customFormat="1" ht="25.5">
      <c r="A30" s="147" t="s">
        <v>89</v>
      </c>
      <c r="B30" s="85">
        <v>21</v>
      </c>
      <c r="C30" s="85">
        <v>0</v>
      </c>
      <c r="D30" s="85">
        <v>0</v>
      </c>
      <c r="E30" s="142">
        <v>0</v>
      </c>
    </row>
    <row r="31" spans="1:5" s="83" customFormat="1" ht="62.25" customHeight="1">
      <c r="A31" s="147" t="s">
        <v>90</v>
      </c>
      <c r="B31" s="85">
        <v>11</v>
      </c>
      <c r="C31" s="85">
        <v>0</v>
      </c>
      <c r="D31" s="85">
        <v>0</v>
      </c>
      <c r="E31" s="142">
        <v>0</v>
      </c>
    </row>
    <row r="32" spans="1:5" s="83" customFormat="1" ht="38.25">
      <c r="A32" s="148" t="s">
        <v>98</v>
      </c>
      <c r="B32" s="85">
        <v>42</v>
      </c>
      <c r="C32" s="85">
        <v>0</v>
      </c>
      <c r="D32" s="85">
        <v>0</v>
      </c>
      <c r="E32" s="142">
        <v>0</v>
      </c>
    </row>
    <row r="33" spans="1:5" s="83" customFormat="1" ht="25.5">
      <c r="A33" s="148" t="s">
        <v>99</v>
      </c>
      <c r="B33" s="85">
        <v>0</v>
      </c>
      <c r="C33" s="85">
        <v>0</v>
      </c>
      <c r="D33" s="85">
        <v>14</v>
      </c>
      <c r="E33" s="142"/>
    </row>
    <row r="34" spans="1:5" s="83" customFormat="1" ht="25.5">
      <c r="A34" s="148" t="s">
        <v>100</v>
      </c>
      <c r="B34" s="85">
        <v>0</v>
      </c>
      <c r="C34" s="85">
        <v>0</v>
      </c>
      <c r="D34" s="85">
        <v>13</v>
      </c>
      <c r="E34" s="142"/>
    </row>
    <row r="35" spans="1:5" s="83" customFormat="1" ht="38.25">
      <c r="A35" s="148" t="s">
        <v>101</v>
      </c>
      <c r="B35" s="85">
        <v>14</v>
      </c>
      <c r="C35" s="85">
        <v>0</v>
      </c>
      <c r="D35" s="85">
        <v>0</v>
      </c>
      <c r="E35" s="142">
        <v>0</v>
      </c>
    </row>
    <row r="36" spans="1:5" s="83" customFormat="1" ht="38.25">
      <c r="A36" s="148" t="s">
        <v>104</v>
      </c>
      <c r="B36" s="85">
        <v>0</v>
      </c>
      <c r="C36" s="85">
        <v>64</v>
      </c>
      <c r="D36" s="85">
        <v>0</v>
      </c>
      <c r="E36" s="142">
        <v>0</v>
      </c>
    </row>
    <row r="37" spans="1:5" s="83" customFormat="1" ht="38.25">
      <c r="A37" s="148" t="s">
        <v>102</v>
      </c>
      <c r="B37" s="85">
        <v>0</v>
      </c>
      <c r="C37" s="85">
        <v>11</v>
      </c>
      <c r="D37" s="85">
        <v>0</v>
      </c>
      <c r="E37" s="142">
        <v>0</v>
      </c>
    </row>
    <row r="38" spans="1:5" s="83" customFormat="1" ht="38.25">
      <c r="A38" s="148" t="s">
        <v>103</v>
      </c>
      <c r="B38" s="85">
        <v>0</v>
      </c>
      <c r="C38" s="85">
        <v>0</v>
      </c>
      <c r="D38" s="85">
        <v>11</v>
      </c>
      <c r="E38" s="142">
        <v>0</v>
      </c>
    </row>
    <row r="39" spans="1:5" s="83" customFormat="1" ht="38.25">
      <c r="A39" s="148" t="s">
        <v>105</v>
      </c>
      <c r="B39" s="85">
        <v>45</v>
      </c>
      <c r="C39" s="85">
        <v>45</v>
      </c>
      <c r="D39" s="85">
        <v>45</v>
      </c>
      <c r="E39" s="142">
        <v>0</v>
      </c>
    </row>
    <row r="40" spans="1:5" s="83" customFormat="1" ht="12.75">
      <c r="A40" s="149" t="s">
        <v>91</v>
      </c>
      <c r="B40" s="134">
        <v>13</v>
      </c>
      <c r="C40" s="85">
        <v>0</v>
      </c>
      <c r="D40" s="85">
        <v>0</v>
      </c>
      <c r="E40" s="142">
        <v>0</v>
      </c>
    </row>
    <row r="41" spans="1:5" s="83" customFormat="1" ht="12.75">
      <c r="A41" s="149" t="s">
        <v>92</v>
      </c>
      <c r="B41" s="134">
        <v>36</v>
      </c>
      <c r="C41" s="85">
        <v>0</v>
      </c>
      <c r="D41" s="85">
        <v>0</v>
      </c>
      <c r="E41" s="142">
        <v>0</v>
      </c>
    </row>
    <row r="42" spans="1:5" s="83" customFormat="1" ht="12.75">
      <c r="A42" s="149" t="s">
        <v>93</v>
      </c>
      <c r="B42" s="134">
        <v>3</v>
      </c>
      <c r="C42" s="85">
        <v>0</v>
      </c>
      <c r="D42" s="85">
        <v>0</v>
      </c>
      <c r="E42" s="142">
        <v>0</v>
      </c>
    </row>
    <row r="43" spans="1:5" s="83" customFormat="1" ht="12.75">
      <c r="A43" s="149" t="s">
        <v>94</v>
      </c>
      <c r="B43" s="134">
        <v>3</v>
      </c>
      <c r="C43" s="85">
        <v>0</v>
      </c>
      <c r="D43" s="85">
        <v>0</v>
      </c>
      <c r="E43" s="142">
        <v>0</v>
      </c>
    </row>
    <row r="44" spans="1:5" s="83" customFormat="1" ht="25.5">
      <c r="A44" s="149" t="s">
        <v>251</v>
      </c>
      <c r="B44" s="134">
        <v>53</v>
      </c>
      <c r="C44" s="85">
        <v>0</v>
      </c>
      <c r="D44" s="85">
        <v>0</v>
      </c>
      <c r="E44" s="142">
        <v>0</v>
      </c>
    </row>
    <row r="45" spans="1:5" s="83" customFormat="1" ht="12.75">
      <c r="A45" s="149" t="s">
        <v>95</v>
      </c>
      <c r="B45" s="134">
        <v>20</v>
      </c>
      <c r="C45" s="85">
        <v>0</v>
      </c>
      <c r="D45" s="85">
        <v>0</v>
      </c>
      <c r="E45" s="142">
        <v>0</v>
      </c>
    </row>
    <row r="46" spans="1:5" s="83" customFormat="1" ht="12.75">
      <c r="A46" s="149" t="s">
        <v>96</v>
      </c>
      <c r="B46" s="134">
        <v>18</v>
      </c>
      <c r="C46" s="85">
        <v>0</v>
      </c>
      <c r="D46" s="85">
        <v>0</v>
      </c>
      <c r="E46" s="142">
        <v>0</v>
      </c>
    </row>
    <row r="47" spans="1:5" s="83" customFormat="1" ht="38.25">
      <c r="A47" s="149" t="s">
        <v>106</v>
      </c>
      <c r="B47" s="134">
        <v>10</v>
      </c>
      <c r="C47" s="85">
        <v>0</v>
      </c>
      <c r="D47" s="85">
        <v>0</v>
      </c>
      <c r="E47" s="142">
        <v>0</v>
      </c>
    </row>
    <row r="48" spans="1:5" s="83" customFormat="1" ht="12.75">
      <c r="A48" s="149" t="s">
        <v>97</v>
      </c>
      <c r="B48" s="135">
        <v>3</v>
      </c>
      <c r="C48" s="85">
        <v>0</v>
      </c>
      <c r="D48" s="85">
        <v>0</v>
      </c>
      <c r="E48" s="142">
        <v>0</v>
      </c>
    </row>
    <row r="49" spans="1:5" s="83" customFormat="1" ht="12.75">
      <c r="A49" s="173" t="s">
        <v>168</v>
      </c>
      <c r="B49" s="174">
        <v>100</v>
      </c>
      <c r="C49" s="85">
        <v>0</v>
      </c>
      <c r="D49" s="85">
        <v>0</v>
      </c>
      <c r="E49" s="142">
        <v>0</v>
      </c>
    </row>
    <row r="50" spans="1:5" s="83" customFormat="1" ht="12.75">
      <c r="A50" s="173" t="s">
        <v>292</v>
      </c>
      <c r="B50" s="174">
        <v>11</v>
      </c>
      <c r="C50" s="85">
        <v>0</v>
      </c>
      <c r="D50" s="85">
        <v>0</v>
      </c>
      <c r="E50" s="142">
        <v>0</v>
      </c>
    </row>
    <row r="51" spans="1:5" s="83" customFormat="1" ht="12.75">
      <c r="A51" s="173" t="s">
        <v>294</v>
      </c>
      <c r="B51" s="174">
        <v>25</v>
      </c>
      <c r="C51" s="85">
        <v>0</v>
      </c>
      <c r="D51" s="85">
        <v>0</v>
      </c>
      <c r="E51" s="142">
        <v>0</v>
      </c>
    </row>
    <row r="52" spans="1:5" s="83" customFormat="1" ht="12.75">
      <c r="A52" s="173" t="s">
        <v>293</v>
      </c>
      <c r="B52" s="174">
        <v>26</v>
      </c>
      <c r="C52" s="85">
        <v>0</v>
      </c>
      <c r="D52" s="85">
        <v>0</v>
      </c>
      <c r="E52" s="142">
        <v>0</v>
      </c>
    </row>
    <row r="53" spans="1:5" s="83" customFormat="1" ht="12.75">
      <c r="A53" s="39" t="s">
        <v>182</v>
      </c>
      <c r="B53" s="14">
        <v>300</v>
      </c>
      <c r="C53" s="27">
        <v>0</v>
      </c>
      <c r="D53" s="27">
        <v>0</v>
      </c>
      <c r="E53" s="38">
        <v>0</v>
      </c>
    </row>
    <row r="54" spans="1:5" s="83" customFormat="1" ht="17.25" customHeight="1">
      <c r="A54" s="87" t="s">
        <v>183</v>
      </c>
      <c r="B54" s="14">
        <v>250</v>
      </c>
      <c r="C54" s="27">
        <v>0</v>
      </c>
      <c r="D54" s="27">
        <v>0</v>
      </c>
      <c r="E54" s="38">
        <v>0</v>
      </c>
    </row>
    <row r="55" spans="1:7" s="83" customFormat="1" ht="12.75">
      <c r="A55" s="197" t="s">
        <v>184</v>
      </c>
      <c r="B55" s="137">
        <v>4</v>
      </c>
      <c r="C55" s="92">
        <v>0</v>
      </c>
      <c r="D55" s="92">
        <v>0</v>
      </c>
      <c r="E55" s="97">
        <v>0</v>
      </c>
      <c r="G55" s="198"/>
    </row>
    <row r="56" spans="1:5" s="83" customFormat="1" ht="12.75">
      <c r="A56" s="197" t="s">
        <v>186</v>
      </c>
      <c r="B56" s="137">
        <v>7</v>
      </c>
      <c r="C56" s="92">
        <v>0</v>
      </c>
      <c r="D56" s="92">
        <v>0</v>
      </c>
      <c r="E56" s="97">
        <v>0</v>
      </c>
    </row>
    <row r="57" spans="1:5" s="83" customFormat="1" ht="12.75">
      <c r="A57" s="197" t="s">
        <v>185</v>
      </c>
      <c r="B57" s="137">
        <v>4</v>
      </c>
      <c r="C57" s="92">
        <v>0</v>
      </c>
      <c r="D57" s="92">
        <v>0</v>
      </c>
      <c r="E57" s="97">
        <v>0</v>
      </c>
    </row>
    <row r="58" spans="1:5" s="83" customFormat="1" ht="12.75">
      <c r="A58" s="197" t="s">
        <v>193</v>
      </c>
      <c r="B58" s="137">
        <v>5</v>
      </c>
      <c r="C58" s="92">
        <v>0</v>
      </c>
      <c r="D58" s="92">
        <v>0</v>
      </c>
      <c r="E58" s="97">
        <v>0</v>
      </c>
    </row>
    <row r="59" spans="1:5" s="83" customFormat="1" ht="12.75">
      <c r="A59" s="197" t="s">
        <v>187</v>
      </c>
      <c r="B59" s="137">
        <v>65</v>
      </c>
      <c r="C59" s="92">
        <v>0</v>
      </c>
      <c r="D59" s="92">
        <v>0</v>
      </c>
      <c r="E59" s="97">
        <v>0</v>
      </c>
    </row>
    <row r="60" spans="1:5" s="83" customFormat="1" ht="12.75">
      <c r="A60" s="197" t="s">
        <v>188</v>
      </c>
      <c r="B60" s="137">
        <v>72</v>
      </c>
      <c r="C60" s="92">
        <v>0</v>
      </c>
      <c r="D60" s="92">
        <v>0</v>
      </c>
      <c r="E60" s="97">
        <v>0</v>
      </c>
    </row>
    <row r="61" spans="1:5" s="83" customFormat="1" ht="12.75">
      <c r="A61" s="197" t="s">
        <v>189</v>
      </c>
      <c r="B61" s="137">
        <v>71</v>
      </c>
      <c r="C61" s="92">
        <v>0</v>
      </c>
      <c r="D61" s="92">
        <v>0</v>
      </c>
      <c r="E61" s="97">
        <v>0</v>
      </c>
    </row>
    <row r="62" spans="1:5" s="83" customFormat="1" ht="12.75">
      <c r="A62" s="197" t="s">
        <v>190</v>
      </c>
      <c r="B62" s="137">
        <v>4</v>
      </c>
      <c r="C62" s="92">
        <v>0</v>
      </c>
      <c r="D62" s="92">
        <v>0</v>
      </c>
      <c r="E62" s="97">
        <v>0</v>
      </c>
    </row>
    <row r="63" spans="1:5" s="83" customFormat="1" ht="12.75">
      <c r="A63" s="197" t="s">
        <v>191</v>
      </c>
      <c r="B63" s="137">
        <v>3</v>
      </c>
      <c r="C63" s="92">
        <v>0</v>
      </c>
      <c r="D63" s="92">
        <v>0</v>
      </c>
      <c r="E63" s="97">
        <v>0</v>
      </c>
    </row>
    <row r="64" spans="1:5" s="83" customFormat="1" ht="12.75">
      <c r="A64" s="197" t="s">
        <v>192</v>
      </c>
      <c r="B64" s="137">
        <v>15</v>
      </c>
      <c r="C64" s="92">
        <v>0</v>
      </c>
      <c r="D64" s="92">
        <v>0</v>
      </c>
      <c r="E64" s="97">
        <v>0</v>
      </c>
    </row>
    <row r="65" spans="1:7" s="83" customFormat="1" ht="18" customHeight="1">
      <c r="A65" s="266" t="s">
        <v>194</v>
      </c>
      <c r="B65" s="199">
        <v>50</v>
      </c>
      <c r="C65" s="200">
        <v>0</v>
      </c>
      <c r="D65" s="200">
        <v>0</v>
      </c>
      <c r="E65" s="201">
        <v>0</v>
      </c>
      <c r="G65" s="198"/>
    </row>
    <row r="66" spans="1:5" s="83" customFormat="1" ht="12.75">
      <c r="A66" s="197" t="s">
        <v>195</v>
      </c>
      <c r="B66" s="137">
        <v>15</v>
      </c>
      <c r="C66" s="92">
        <v>0</v>
      </c>
      <c r="D66" s="92">
        <v>0</v>
      </c>
      <c r="E66" s="97">
        <v>0</v>
      </c>
    </row>
    <row r="67" spans="1:5" s="83" customFormat="1" ht="12.75">
      <c r="A67" s="197" t="s">
        <v>196</v>
      </c>
      <c r="B67" s="137">
        <v>7.5</v>
      </c>
      <c r="C67" s="92">
        <v>0</v>
      </c>
      <c r="D67" s="92">
        <v>0</v>
      </c>
      <c r="E67" s="97">
        <v>0</v>
      </c>
    </row>
    <row r="68" spans="1:5" s="83" customFormat="1" ht="12.75">
      <c r="A68" s="197" t="s">
        <v>197</v>
      </c>
      <c r="B68" s="137">
        <v>7.5</v>
      </c>
      <c r="C68" s="92">
        <v>0</v>
      </c>
      <c r="D68" s="92">
        <v>0</v>
      </c>
      <c r="E68" s="97">
        <v>0</v>
      </c>
    </row>
    <row r="69" spans="1:5" s="83" customFormat="1" ht="12.75">
      <c r="A69" s="197" t="s">
        <v>198</v>
      </c>
      <c r="B69" s="137">
        <v>4.5</v>
      </c>
      <c r="C69" s="92">
        <v>0</v>
      </c>
      <c r="D69" s="92">
        <v>0</v>
      </c>
      <c r="E69" s="97">
        <v>0</v>
      </c>
    </row>
    <row r="70" spans="1:5" s="83" customFormat="1" ht="12.75">
      <c r="A70" s="197" t="s">
        <v>199</v>
      </c>
      <c r="B70" s="137">
        <v>13</v>
      </c>
      <c r="C70" s="92">
        <v>0</v>
      </c>
      <c r="D70" s="92">
        <v>0</v>
      </c>
      <c r="E70" s="97">
        <v>0</v>
      </c>
    </row>
    <row r="71" spans="1:5" s="83" customFormat="1" ht="12.75">
      <c r="A71" s="197" t="s">
        <v>200</v>
      </c>
      <c r="B71" s="137">
        <v>2.5</v>
      </c>
      <c r="C71" s="92">
        <v>0</v>
      </c>
      <c r="D71" s="92">
        <v>0</v>
      </c>
      <c r="E71" s="97">
        <v>0</v>
      </c>
    </row>
    <row r="72" spans="1:5" ht="12.75">
      <c r="A72" s="39" t="s">
        <v>14</v>
      </c>
      <c r="B72" s="14">
        <f>SUM(B18+B53)</f>
        <v>2092</v>
      </c>
      <c r="C72" s="14">
        <f>SUM(C18+C53)</f>
        <v>369</v>
      </c>
      <c r="D72" s="14">
        <f>SUM(D18+D53)</f>
        <v>96</v>
      </c>
      <c r="E72" s="40">
        <f>SUM(E18+E53)</f>
        <v>18</v>
      </c>
    </row>
    <row r="73" spans="1:5" ht="12.75">
      <c r="A73" s="308" t="s">
        <v>4</v>
      </c>
      <c r="B73" s="309"/>
      <c r="C73" s="309"/>
      <c r="D73" s="309"/>
      <c r="E73" s="310"/>
    </row>
    <row r="74" spans="1:5" ht="40.5" customHeight="1">
      <c r="A74" s="35" t="s">
        <v>24</v>
      </c>
      <c r="B74" s="8">
        <v>7</v>
      </c>
      <c r="C74" s="84">
        <v>0</v>
      </c>
      <c r="D74" s="84">
        <v>0</v>
      </c>
      <c r="E74" s="143">
        <v>0</v>
      </c>
    </row>
    <row r="75" spans="1:5" ht="30.75" customHeight="1">
      <c r="A75" s="268" t="s">
        <v>26</v>
      </c>
      <c r="B75" s="9">
        <v>60</v>
      </c>
      <c r="C75" s="86">
        <v>50</v>
      </c>
      <c r="D75" s="84">
        <v>0</v>
      </c>
      <c r="E75" s="143">
        <v>0</v>
      </c>
    </row>
    <row r="76" spans="1:5" ht="57" customHeight="1">
      <c r="A76" s="43" t="s">
        <v>252</v>
      </c>
      <c r="B76" s="9">
        <v>67</v>
      </c>
      <c r="C76" s="84">
        <v>0</v>
      </c>
      <c r="D76" s="84">
        <v>0</v>
      </c>
      <c r="E76" s="143">
        <v>0</v>
      </c>
    </row>
    <row r="77" spans="1:5" ht="37.5" customHeight="1">
      <c r="A77" s="43" t="s">
        <v>28</v>
      </c>
      <c r="B77" s="9">
        <v>175</v>
      </c>
      <c r="C77" s="84">
        <v>0</v>
      </c>
      <c r="D77" s="84">
        <v>0</v>
      </c>
      <c r="E77" s="143">
        <v>0</v>
      </c>
    </row>
    <row r="78" spans="1:5" ht="49.5" customHeight="1">
      <c r="A78" s="43" t="s">
        <v>30</v>
      </c>
      <c r="B78" s="9">
        <v>60</v>
      </c>
      <c r="C78" s="84">
        <v>0</v>
      </c>
      <c r="D78" s="84">
        <v>0</v>
      </c>
      <c r="E78" s="143">
        <v>0</v>
      </c>
    </row>
    <row r="79" spans="1:5" ht="24" customHeight="1">
      <c r="A79" s="43" t="s">
        <v>31</v>
      </c>
      <c r="B79" s="9">
        <v>10</v>
      </c>
      <c r="C79" s="84">
        <v>0</v>
      </c>
      <c r="D79" s="84">
        <v>0</v>
      </c>
      <c r="E79" s="143">
        <v>0</v>
      </c>
    </row>
    <row r="80" spans="1:5" ht="19.5" customHeight="1">
      <c r="A80" s="43" t="s">
        <v>44</v>
      </c>
      <c r="B80" s="9">
        <v>58</v>
      </c>
      <c r="C80" s="84">
        <v>0</v>
      </c>
      <c r="D80" s="84">
        <v>0</v>
      </c>
      <c r="E80" s="143">
        <v>0</v>
      </c>
    </row>
    <row r="81" spans="1:5" ht="39.75" customHeight="1">
      <c r="A81" s="43" t="s">
        <v>47</v>
      </c>
      <c r="B81" s="85">
        <v>0</v>
      </c>
      <c r="C81" s="9">
        <v>600</v>
      </c>
      <c r="D81" s="9">
        <v>600</v>
      </c>
      <c r="E81" s="42">
        <v>600</v>
      </c>
    </row>
    <row r="82" spans="1:5" ht="25.5">
      <c r="A82" s="44" t="s">
        <v>15</v>
      </c>
      <c r="B82" s="14">
        <f>SUM(B74:B81)</f>
        <v>437</v>
      </c>
      <c r="C82" s="14">
        <f>SUM(C74:C81)</f>
        <v>650</v>
      </c>
      <c r="D82" s="14">
        <f>SUM(D74:D81)</f>
        <v>600</v>
      </c>
      <c r="E82" s="40">
        <f>SUM(E74:E81)</f>
        <v>600</v>
      </c>
    </row>
    <row r="83" spans="1:5" ht="12.75">
      <c r="A83" s="311" t="s">
        <v>5</v>
      </c>
      <c r="B83" s="290"/>
      <c r="C83" s="290"/>
      <c r="D83" s="290"/>
      <c r="E83" s="312"/>
    </row>
    <row r="84" spans="1:6" ht="28.5" customHeight="1">
      <c r="A84" s="45" t="s">
        <v>32</v>
      </c>
      <c r="B84" s="8">
        <v>270</v>
      </c>
      <c r="C84" s="8">
        <v>0</v>
      </c>
      <c r="D84" s="8">
        <v>0</v>
      </c>
      <c r="E84" s="36">
        <v>0</v>
      </c>
      <c r="F84" s="10"/>
    </row>
    <row r="85" spans="1:5" ht="26.25" customHeight="1">
      <c r="A85" s="43" t="s">
        <v>50</v>
      </c>
      <c r="B85" s="8">
        <v>0</v>
      </c>
      <c r="C85" s="9">
        <v>4000</v>
      </c>
      <c r="D85" s="9">
        <v>4000</v>
      </c>
      <c r="E85" s="42">
        <v>4000</v>
      </c>
    </row>
    <row r="86" spans="1:5" ht="12.75">
      <c r="A86" s="44" t="s">
        <v>16</v>
      </c>
      <c r="B86" s="14">
        <f>SUM(B84:B85)</f>
        <v>270</v>
      </c>
      <c r="C86" s="14">
        <f>SUM(C84:C85)</f>
        <v>4000</v>
      </c>
      <c r="D86" s="14">
        <f>SUM(D84:D85)</f>
        <v>4000</v>
      </c>
      <c r="E86" s="40">
        <f>SUM(E84:E85)</f>
        <v>4000</v>
      </c>
    </row>
    <row r="87" spans="1:5" ht="12.75">
      <c r="A87" s="313" t="s">
        <v>6</v>
      </c>
      <c r="B87" s="289"/>
      <c r="C87" s="289"/>
      <c r="D87" s="289"/>
      <c r="E87" s="314"/>
    </row>
    <row r="88" spans="1:5" s="267" customFormat="1" ht="25.5" customHeight="1">
      <c r="A88" s="272" t="s">
        <v>36</v>
      </c>
      <c r="B88" s="273">
        <v>1</v>
      </c>
      <c r="C88" s="273">
        <v>0</v>
      </c>
      <c r="D88" s="273">
        <v>0</v>
      </c>
      <c r="E88" s="274">
        <v>0</v>
      </c>
    </row>
    <row r="89" spans="1:5" ht="38.25">
      <c r="A89" s="43" t="s">
        <v>37</v>
      </c>
      <c r="B89" s="9">
        <v>3</v>
      </c>
      <c r="C89" s="84">
        <v>0</v>
      </c>
      <c r="D89" s="84">
        <v>0</v>
      </c>
      <c r="E89" s="143">
        <v>0</v>
      </c>
    </row>
    <row r="90" spans="1:5" ht="25.5">
      <c r="A90" s="46" t="s">
        <v>49</v>
      </c>
      <c r="B90" s="84">
        <v>0</v>
      </c>
      <c r="C90" s="9">
        <v>40</v>
      </c>
      <c r="D90" s="9">
        <v>40</v>
      </c>
      <c r="E90" s="42">
        <v>40</v>
      </c>
    </row>
    <row r="91" spans="1:7" ht="25.5">
      <c r="A91" s="47" t="s">
        <v>129</v>
      </c>
      <c r="B91" s="11">
        <v>180</v>
      </c>
      <c r="C91" s="84">
        <v>0</v>
      </c>
      <c r="D91" s="84">
        <v>0</v>
      </c>
      <c r="E91" s="143">
        <v>0</v>
      </c>
      <c r="G91" s="10"/>
    </row>
    <row r="92" spans="1:5" ht="27" customHeight="1">
      <c r="A92" s="47" t="s">
        <v>130</v>
      </c>
      <c r="B92" s="12">
        <v>10</v>
      </c>
      <c r="C92" s="84">
        <v>0</v>
      </c>
      <c r="D92" s="84">
        <v>0</v>
      </c>
      <c r="E92" s="143">
        <v>0</v>
      </c>
    </row>
    <row r="93" spans="1:5" ht="25.5">
      <c r="A93" s="47" t="s">
        <v>131</v>
      </c>
      <c r="B93" s="12">
        <v>40</v>
      </c>
      <c r="C93" s="84">
        <v>0</v>
      </c>
      <c r="D93" s="84">
        <v>0</v>
      </c>
      <c r="E93" s="143">
        <v>0</v>
      </c>
    </row>
    <row r="94" spans="1:5" ht="21.75">
      <c r="A94" s="275" t="s">
        <v>311</v>
      </c>
      <c r="B94" s="12">
        <v>450</v>
      </c>
      <c r="C94" s="84">
        <v>0</v>
      </c>
      <c r="D94" s="84">
        <v>0</v>
      </c>
      <c r="E94" s="143">
        <v>0</v>
      </c>
    </row>
    <row r="95" spans="1:6" ht="12.75">
      <c r="A95" s="44" t="s">
        <v>18</v>
      </c>
      <c r="B95" s="14">
        <f>SUM(B88:B94)</f>
        <v>684</v>
      </c>
      <c r="C95" s="14">
        <f>SUM(C88:C93)</f>
        <v>40</v>
      </c>
      <c r="D95" s="14">
        <f>SUM(D88:D93)</f>
        <v>40</v>
      </c>
      <c r="E95" s="40">
        <f>SUM(E88:E93)</f>
        <v>40</v>
      </c>
      <c r="F95" s="16"/>
    </row>
    <row r="96" spans="1:5" s="179" customFormat="1" ht="13.5" thickBot="1">
      <c r="A96" s="181" t="s">
        <v>17</v>
      </c>
      <c r="B96" s="182">
        <f>SUM(B16+B72+B82+B86+B95)</f>
        <v>5058</v>
      </c>
      <c r="C96" s="182">
        <f>SUM(C16+C72+C82+C86+C95)</f>
        <v>5059</v>
      </c>
      <c r="D96" s="182">
        <f>SUM(D16+D72+D82+D86+D95)</f>
        <v>4736</v>
      </c>
      <c r="E96" s="183">
        <f>SUM(E16+E72+E82+E86+E95)</f>
        <v>4658</v>
      </c>
    </row>
    <row r="97" spans="1:5" ht="18.75" customHeight="1">
      <c r="A97" s="104" t="s">
        <v>133</v>
      </c>
      <c r="B97" s="105">
        <f>SUM(B96)</f>
        <v>5058</v>
      </c>
      <c r="C97" s="105">
        <f>SUM(C96)</f>
        <v>5059</v>
      </c>
      <c r="D97" s="105">
        <f>SUM(D96)</f>
        <v>4736</v>
      </c>
      <c r="E97" s="106">
        <f>SUM(E96)</f>
        <v>4658</v>
      </c>
    </row>
    <row r="98" spans="1:9" ht="12.75">
      <c r="A98" s="150" t="s">
        <v>76</v>
      </c>
      <c r="B98" s="107">
        <f>SUM(B91:B94)</f>
        <v>680</v>
      </c>
      <c r="C98" s="107">
        <f>SUM(C91:C94)</f>
        <v>0</v>
      </c>
      <c r="D98" s="107">
        <f>SUM(D91:D94)</f>
        <v>0</v>
      </c>
      <c r="E98" s="151">
        <f>SUM(E91:E94)</f>
        <v>0</v>
      </c>
      <c r="F98" s="73"/>
      <c r="G98" s="73"/>
      <c r="H98" s="73"/>
      <c r="I98" s="3"/>
    </row>
    <row r="99" spans="1:9" ht="2.25" customHeight="1">
      <c r="A99" s="152"/>
      <c r="B99" s="108"/>
      <c r="C99" s="108"/>
      <c r="D99" s="108"/>
      <c r="E99" s="120"/>
      <c r="F99" s="73"/>
      <c r="G99" s="73"/>
      <c r="H99" s="73"/>
      <c r="I99" s="3"/>
    </row>
    <row r="100" spans="1:9" ht="15.75" customHeight="1" thickBot="1">
      <c r="A100" s="102" t="s">
        <v>79</v>
      </c>
      <c r="B100" s="99">
        <f>SUM(B16+B72+B82+B86+B95)-B91-B92-B93-B94</f>
        <v>4378</v>
      </c>
      <c r="C100" s="99">
        <f>SUM(C16+C72+C82+C86+C95)-C91-C92-C93-C94</f>
        <v>5059</v>
      </c>
      <c r="D100" s="99">
        <f>SUM(D16+D72+D82+D86+D95)-D91-D92-D93-D94</f>
        <v>4736</v>
      </c>
      <c r="E100" s="153">
        <f>SUM(E16+E72+E82+E86+E95)-E91-E92-E93-E94</f>
        <v>4658</v>
      </c>
      <c r="F100" s="73"/>
      <c r="G100" s="73"/>
      <c r="H100" s="73"/>
      <c r="I100" s="3"/>
    </row>
    <row r="101" spans="1:5" ht="18.75" thickBot="1">
      <c r="A101" s="305" t="s">
        <v>108</v>
      </c>
      <c r="B101" s="306"/>
      <c r="C101" s="306"/>
      <c r="D101" s="306"/>
      <c r="E101" s="307"/>
    </row>
    <row r="102" spans="1:5" ht="12.75">
      <c r="A102" s="303" t="s">
        <v>10</v>
      </c>
      <c r="B102" s="296"/>
      <c r="C102" s="296"/>
      <c r="D102" s="296"/>
      <c r="E102" s="304"/>
    </row>
    <row r="103" spans="1:5" ht="12.75">
      <c r="A103" s="311" t="s">
        <v>3</v>
      </c>
      <c r="B103" s="290"/>
      <c r="C103" s="290"/>
      <c r="D103" s="290"/>
      <c r="E103" s="312"/>
    </row>
    <row r="104" spans="1:5" ht="25.5">
      <c r="A104" s="45" t="s">
        <v>143</v>
      </c>
      <c r="B104" s="8">
        <v>10</v>
      </c>
      <c r="C104" s="84">
        <v>0</v>
      </c>
      <c r="D104" s="84">
        <v>0</v>
      </c>
      <c r="E104" s="143">
        <v>0</v>
      </c>
    </row>
    <row r="105" spans="1:5" ht="12.75">
      <c r="A105" s="44" t="s">
        <v>14</v>
      </c>
      <c r="B105" s="14">
        <f>SUM(B104)</f>
        <v>10</v>
      </c>
      <c r="C105" s="14">
        <f>SUM(C104)</f>
        <v>0</v>
      </c>
      <c r="D105" s="14">
        <f>SUM(D104)</f>
        <v>0</v>
      </c>
      <c r="E105" s="40">
        <f>SUM(E104)</f>
        <v>0</v>
      </c>
    </row>
    <row r="106" spans="1:5" ht="16.5" thickBot="1">
      <c r="A106" s="48" t="s">
        <v>17</v>
      </c>
      <c r="B106" s="18">
        <f aca="true" t="shared" si="0" ref="B106:E108">SUM(B105)</f>
        <v>10</v>
      </c>
      <c r="C106" s="18">
        <f t="shared" si="0"/>
        <v>0</v>
      </c>
      <c r="D106" s="18">
        <f t="shared" si="0"/>
        <v>0</v>
      </c>
      <c r="E106" s="49">
        <f t="shared" si="0"/>
        <v>0</v>
      </c>
    </row>
    <row r="107" spans="1:5" ht="17.25" thickBot="1">
      <c r="A107" s="104" t="s">
        <v>134</v>
      </c>
      <c r="B107" s="105">
        <f t="shared" si="0"/>
        <v>10</v>
      </c>
      <c r="C107" s="105">
        <f t="shared" si="0"/>
        <v>0</v>
      </c>
      <c r="D107" s="105">
        <f t="shared" si="0"/>
        <v>0</v>
      </c>
      <c r="E107" s="106">
        <f t="shared" si="0"/>
        <v>0</v>
      </c>
    </row>
    <row r="108" spans="1:5" ht="12.75">
      <c r="A108" s="110" t="s">
        <v>75</v>
      </c>
      <c r="B108" s="111">
        <f>SUM(B107)</f>
        <v>10</v>
      </c>
      <c r="C108" s="111">
        <f t="shared" si="0"/>
        <v>0</v>
      </c>
      <c r="D108" s="111">
        <f t="shared" si="0"/>
        <v>0</v>
      </c>
      <c r="E108" s="154">
        <f t="shared" si="0"/>
        <v>0</v>
      </c>
    </row>
    <row r="109" spans="1:5" ht="4.5" customHeight="1" thickBot="1">
      <c r="A109" s="70"/>
      <c r="B109" s="112"/>
      <c r="C109" s="109"/>
      <c r="D109" s="113"/>
      <c r="E109" s="114"/>
    </row>
    <row r="110" spans="1:5" ht="18.75" thickBot="1">
      <c r="A110" s="305" t="s">
        <v>109</v>
      </c>
      <c r="B110" s="306"/>
      <c r="C110" s="306"/>
      <c r="D110" s="306"/>
      <c r="E110" s="307"/>
    </row>
    <row r="111" spans="1:5" ht="12.75">
      <c r="A111" s="313" t="s">
        <v>10</v>
      </c>
      <c r="B111" s="289"/>
      <c r="C111" s="289"/>
      <c r="D111" s="289"/>
      <c r="E111" s="314"/>
    </row>
    <row r="112" spans="1:5" ht="12.75">
      <c r="A112" s="311" t="s">
        <v>3</v>
      </c>
      <c r="B112" s="290"/>
      <c r="C112" s="290"/>
      <c r="D112" s="290"/>
      <c r="E112" s="312"/>
    </row>
    <row r="113" spans="1:5" ht="12.75">
      <c r="A113" s="155" t="s">
        <v>112</v>
      </c>
      <c r="B113" s="88">
        <v>12</v>
      </c>
      <c r="C113" s="84">
        <v>0</v>
      </c>
      <c r="D113" s="84">
        <v>0</v>
      </c>
      <c r="E113" s="143">
        <v>0</v>
      </c>
    </row>
    <row r="114" spans="1:5" ht="12.75">
      <c r="A114" s="155" t="s">
        <v>113</v>
      </c>
      <c r="B114" s="88">
        <v>4</v>
      </c>
      <c r="C114" s="84">
        <v>0</v>
      </c>
      <c r="D114" s="84">
        <v>0</v>
      </c>
      <c r="E114" s="143">
        <v>0</v>
      </c>
    </row>
    <row r="115" spans="1:5" ht="12.75">
      <c r="A115" s="155" t="s">
        <v>110</v>
      </c>
      <c r="B115" s="88">
        <v>10</v>
      </c>
      <c r="C115" s="84">
        <v>0</v>
      </c>
      <c r="D115" s="84">
        <v>0</v>
      </c>
      <c r="E115" s="143">
        <v>0</v>
      </c>
    </row>
    <row r="116" spans="1:5" ht="12.75">
      <c r="A116" s="155" t="s">
        <v>111</v>
      </c>
      <c r="B116" s="8">
        <v>5</v>
      </c>
      <c r="C116" s="84">
        <v>0</v>
      </c>
      <c r="D116" s="84">
        <v>0</v>
      </c>
      <c r="E116" s="143">
        <v>0</v>
      </c>
    </row>
    <row r="117" spans="1:5" ht="12.75">
      <c r="A117" s="50" t="s">
        <v>14</v>
      </c>
      <c r="B117" s="22">
        <f>SUM(B113:B116)</f>
        <v>31</v>
      </c>
      <c r="C117" s="22">
        <f>SUM(C113:C116)</f>
        <v>0</v>
      </c>
      <c r="D117" s="22">
        <f>SUM(D113:D116)</f>
        <v>0</v>
      </c>
      <c r="E117" s="64">
        <f>SUM(E113:E116)</f>
        <v>0</v>
      </c>
    </row>
    <row r="118" spans="1:5" ht="12.75">
      <c r="A118" s="313" t="s">
        <v>4</v>
      </c>
      <c r="B118" s="289"/>
      <c r="C118" s="289"/>
      <c r="D118" s="289"/>
      <c r="E118" s="314"/>
    </row>
    <row r="119" spans="1:5" ht="54.75" customHeight="1">
      <c r="A119" s="43" t="s">
        <v>29</v>
      </c>
      <c r="B119" s="9">
        <v>66</v>
      </c>
      <c r="C119" s="84">
        <v>0</v>
      </c>
      <c r="D119" s="84">
        <v>0</v>
      </c>
      <c r="E119" s="143">
        <v>0</v>
      </c>
    </row>
    <row r="120" spans="1:5" ht="27.75" customHeight="1">
      <c r="A120" s="44" t="s">
        <v>15</v>
      </c>
      <c r="B120" s="14">
        <f>SUM(B119)</f>
        <v>66</v>
      </c>
      <c r="C120" s="14">
        <f>SUM(C119)</f>
        <v>0</v>
      </c>
      <c r="D120" s="14">
        <f>SUM(D119)</f>
        <v>0</v>
      </c>
      <c r="E120" s="40">
        <f>SUM(E119)</f>
        <v>0</v>
      </c>
    </row>
    <row r="121" spans="1:5" ht="12.75">
      <c r="A121" s="313" t="s">
        <v>5</v>
      </c>
      <c r="B121" s="289"/>
      <c r="C121" s="289"/>
      <c r="D121" s="289"/>
      <c r="E121" s="314"/>
    </row>
    <row r="122" spans="1:6" ht="39" customHeight="1">
      <c r="A122" s="43" t="s">
        <v>33</v>
      </c>
      <c r="B122" s="9">
        <v>1650</v>
      </c>
      <c r="C122" s="9">
        <v>645</v>
      </c>
      <c r="D122" s="9">
        <v>0</v>
      </c>
      <c r="E122" s="42">
        <v>0</v>
      </c>
      <c r="F122" s="10"/>
    </row>
    <row r="123" spans="1:5" ht="12.75">
      <c r="A123" s="44" t="s">
        <v>16</v>
      </c>
      <c r="B123" s="14">
        <f>SUM(B122)</f>
        <v>1650</v>
      </c>
      <c r="C123" s="14">
        <f>SUM(C122)</f>
        <v>645</v>
      </c>
      <c r="D123" s="14">
        <f>SUM(D122)</f>
        <v>0</v>
      </c>
      <c r="E123" s="40">
        <f>SUM(E122)</f>
        <v>0</v>
      </c>
    </row>
    <row r="124" spans="1:5" ht="12.75">
      <c r="A124" s="313" t="s">
        <v>6</v>
      </c>
      <c r="B124" s="289"/>
      <c r="C124" s="289"/>
      <c r="D124" s="289"/>
      <c r="E124" s="314"/>
    </row>
    <row r="125" spans="1:5" ht="40.5" customHeight="1">
      <c r="A125" s="46" t="s">
        <v>40</v>
      </c>
      <c r="B125" s="9">
        <v>5</v>
      </c>
      <c r="C125" s="9">
        <v>5</v>
      </c>
      <c r="D125" s="84">
        <v>0</v>
      </c>
      <c r="E125" s="143">
        <v>0</v>
      </c>
    </row>
    <row r="126" spans="1:5" ht="41.25" customHeight="1">
      <c r="A126" s="46" t="s">
        <v>41</v>
      </c>
      <c r="B126" s="9">
        <v>13</v>
      </c>
      <c r="C126" s="84">
        <v>0</v>
      </c>
      <c r="D126" s="84">
        <v>0</v>
      </c>
      <c r="E126" s="143">
        <v>0</v>
      </c>
    </row>
    <row r="127" spans="1:9" ht="12.75">
      <c r="A127" s="44" t="s">
        <v>18</v>
      </c>
      <c r="B127" s="14">
        <f>SUM(B125:B126)</f>
        <v>18</v>
      </c>
      <c r="C127" s="14">
        <f>SUM(C125:C126)</f>
        <v>5</v>
      </c>
      <c r="D127" s="14">
        <f>SUM(D125:D126)</f>
        <v>0</v>
      </c>
      <c r="E127" s="40">
        <f>SUM(E125:E126)</f>
        <v>0</v>
      </c>
      <c r="I127" t="s">
        <v>51</v>
      </c>
    </row>
    <row r="128" spans="1:5" ht="16.5" thickBot="1">
      <c r="A128" s="48" t="s">
        <v>17</v>
      </c>
      <c r="B128" s="18">
        <f>SUM(B117+B120+B123+B127)</f>
        <v>1765</v>
      </c>
      <c r="C128" s="18">
        <f>SUM(C117+C120+C123+C127)</f>
        <v>650</v>
      </c>
      <c r="D128" s="18">
        <f>SUM(D117+D120+D123+D127)</f>
        <v>0</v>
      </c>
      <c r="E128" s="49">
        <f>SUM(E117+E120+E123+E127)</f>
        <v>0</v>
      </c>
    </row>
    <row r="129" spans="1:5" ht="18" customHeight="1" thickBot="1">
      <c r="A129" s="19" t="s">
        <v>135</v>
      </c>
      <c r="B129" s="20">
        <f aca="true" t="shared" si="1" ref="B129:E130">SUM(B128)</f>
        <v>1765</v>
      </c>
      <c r="C129" s="20">
        <f t="shared" si="1"/>
        <v>650</v>
      </c>
      <c r="D129" s="20">
        <f t="shared" si="1"/>
        <v>0</v>
      </c>
      <c r="E129" s="21">
        <f t="shared" si="1"/>
        <v>0</v>
      </c>
    </row>
    <row r="130" spans="1:9" ht="13.5" thickBot="1">
      <c r="A130" s="110" t="s">
        <v>79</v>
      </c>
      <c r="B130" s="115">
        <f t="shared" si="1"/>
        <v>1765</v>
      </c>
      <c r="C130" s="115">
        <f t="shared" si="1"/>
        <v>650</v>
      </c>
      <c r="D130" s="115">
        <f t="shared" si="1"/>
        <v>0</v>
      </c>
      <c r="E130" s="116">
        <f t="shared" si="1"/>
        <v>0</v>
      </c>
      <c r="F130" s="73"/>
      <c r="G130" s="73"/>
      <c r="H130" s="73"/>
      <c r="I130" s="3"/>
    </row>
    <row r="131" spans="1:5" ht="16.5" thickBot="1">
      <c r="A131" s="317" t="s">
        <v>114</v>
      </c>
      <c r="B131" s="318"/>
      <c r="C131" s="318"/>
      <c r="D131" s="318"/>
      <c r="E131" s="319"/>
    </row>
    <row r="132" spans="1:5" ht="12.75">
      <c r="A132" s="303" t="s">
        <v>10</v>
      </c>
      <c r="B132" s="296"/>
      <c r="C132" s="296"/>
      <c r="D132" s="296"/>
      <c r="E132" s="304"/>
    </row>
    <row r="133" spans="1:5" ht="12.75">
      <c r="A133" s="313" t="s">
        <v>3</v>
      </c>
      <c r="B133" s="289"/>
      <c r="C133" s="289"/>
      <c r="D133" s="289"/>
      <c r="E133" s="314"/>
    </row>
    <row r="134" spans="1:5" ht="12.75">
      <c r="A134" s="156" t="s">
        <v>116</v>
      </c>
      <c r="B134" s="243">
        <v>5</v>
      </c>
      <c r="C134" s="86">
        <v>0</v>
      </c>
      <c r="D134" s="86">
        <v>0</v>
      </c>
      <c r="E134" s="139">
        <v>0</v>
      </c>
    </row>
    <row r="135" spans="1:5" ht="12.75">
      <c r="A135" s="155" t="s">
        <v>290</v>
      </c>
      <c r="B135" s="88">
        <v>10</v>
      </c>
      <c r="C135" s="84">
        <v>0</v>
      </c>
      <c r="D135" s="84">
        <v>0</v>
      </c>
      <c r="E135" s="143">
        <v>0</v>
      </c>
    </row>
    <row r="136" spans="1:5" ht="12.75">
      <c r="A136" s="156" t="s">
        <v>288</v>
      </c>
      <c r="B136" s="88">
        <v>10</v>
      </c>
      <c r="C136" s="84">
        <v>0</v>
      </c>
      <c r="D136" s="84">
        <v>0</v>
      </c>
      <c r="E136" s="143">
        <v>0</v>
      </c>
    </row>
    <row r="137" spans="1:5" ht="12.75">
      <c r="A137" s="156" t="s">
        <v>289</v>
      </c>
      <c r="B137" s="88">
        <v>282</v>
      </c>
      <c r="C137" s="84">
        <v>0</v>
      </c>
      <c r="D137" s="84">
        <v>0</v>
      </c>
      <c r="E137" s="143">
        <v>0</v>
      </c>
    </row>
    <row r="138" spans="1:5" ht="12.75">
      <c r="A138" s="156" t="s">
        <v>115</v>
      </c>
      <c r="B138" s="88">
        <v>48</v>
      </c>
      <c r="C138" s="84">
        <v>0</v>
      </c>
      <c r="D138" s="84">
        <v>0</v>
      </c>
      <c r="E138" s="143">
        <v>0</v>
      </c>
    </row>
    <row r="139" spans="1:5" ht="12.75">
      <c r="A139" s="44" t="s">
        <v>14</v>
      </c>
      <c r="B139" s="14">
        <f>SUM(B134:B138)</f>
        <v>355</v>
      </c>
      <c r="C139" s="14">
        <f>SUM(C134)</f>
        <v>0</v>
      </c>
      <c r="D139" s="14">
        <f>SUM(D134)</f>
        <v>0</v>
      </c>
      <c r="E139" s="40">
        <f>SUM(E134)</f>
        <v>0</v>
      </c>
    </row>
    <row r="140" spans="1:5" ht="15.75">
      <c r="A140" s="51" t="s">
        <v>17</v>
      </c>
      <c r="B140" s="15">
        <f aca="true" t="shared" si="2" ref="B140:E141">SUM(B139)</f>
        <v>355</v>
      </c>
      <c r="C140" s="15">
        <f t="shared" si="2"/>
        <v>0</v>
      </c>
      <c r="D140" s="15">
        <f t="shared" si="2"/>
        <v>0</v>
      </c>
      <c r="E140" s="52">
        <f t="shared" si="2"/>
        <v>0</v>
      </c>
    </row>
    <row r="141" spans="1:5" ht="17.25" thickBot="1">
      <c r="A141" s="53" t="s">
        <v>136</v>
      </c>
      <c r="B141" s="17">
        <f t="shared" si="2"/>
        <v>355</v>
      </c>
      <c r="C141" s="17">
        <f t="shared" si="2"/>
        <v>0</v>
      </c>
      <c r="D141" s="17">
        <f t="shared" si="2"/>
        <v>0</v>
      </c>
      <c r="E141" s="54">
        <f t="shared" si="2"/>
        <v>0</v>
      </c>
    </row>
    <row r="142" spans="1:5" ht="16.5" customHeight="1" thickBot="1">
      <c r="A142" s="110" t="s">
        <v>79</v>
      </c>
      <c r="B142" s="115">
        <f>SUM(B141)</f>
        <v>355</v>
      </c>
      <c r="C142" s="115">
        <f>SUM(C141)</f>
        <v>0</v>
      </c>
      <c r="D142" s="115">
        <f>SUM(D141)</f>
        <v>0</v>
      </c>
      <c r="E142" s="116">
        <f>SUM(E141)</f>
        <v>0</v>
      </c>
    </row>
    <row r="143" spans="1:5" s="1" customFormat="1" ht="18.75" thickBot="1">
      <c r="A143" s="305" t="s">
        <v>52</v>
      </c>
      <c r="B143" s="306"/>
      <c r="C143" s="306"/>
      <c r="D143" s="306"/>
      <c r="E143" s="307"/>
    </row>
    <row r="144" spans="1:5" ht="12.75">
      <c r="A144" s="323" t="s">
        <v>0</v>
      </c>
      <c r="B144" s="302"/>
      <c r="C144" s="302"/>
      <c r="D144" s="302"/>
      <c r="E144" s="324"/>
    </row>
    <row r="145" spans="1:5" ht="25.5">
      <c r="A145" s="55" t="s">
        <v>45</v>
      </c>
      <c r="B145" s="89">
        <v>458</v>
      </c>
      <c r="C145" s="84">
        <v>0</v>
      </c>
      <c r="D145" s="84">
        <v>0</v>
      </c>
      <c r="E145" s="143">
        <v>0</v>
      </c>
    </row>
    <row r="146" spans="1:5" ht="25.5">
      <c r="A146" s="56" t="s">
        <v>285</v>
      </c>
      <c r="B146" s="13">
        <f>SUM(B147:B149)</f>
        <v>4646</v>
      </c>
      <c r="C146" s="84">
        <v>0</v>
      </c>
      <c r="D146" s="84">
        <v>0</v>
      </c>
      <c r="E146" s="143">
        <v>0</v>
      </c>
    </row>
    <row r="147" spans="1:5" ht="15">
      <c r="A147" s="57" t="s">
        <v>67</v>
      </c>
      <c r="B147" s="32">
        <v>1000</v>
      </c>
      <c r="C147" s="84">
        <v>0</v>
      </c>
      <c r="D147" s="84">
        <v>0</v>
      </c>
      <c r="E147" s="143">
        <v>0</v>
      </c>
    </row>
    <row r="148" spans="1:5" ht="15.75" customHeight="1">
      <c r="A148" s="59" t="s">
        <v>68</v>
      </c>
      <c r="B148" s="32">
        <v>3000</v>
      </c>
      <c r="C148" s="84">
        <v>0</v>
      </c>
      <c r="D148" s="84">
        <v>0</v>
      </c>
      <c r="E148" s="143">
        <v>0</v>
      </c>
    </row>
    <row r="149" spans="1:5" ht="15.75" thickBot="1">
      <c r="A149" s="218" t="s">
        <v>291</v>
      </c>
      <c r="B149" s="219">
        <v>646</v>
      </c>
      <c r="C149" s="220">
        <v>0</v>
      </c>
      <c r="D149" s="220">
        <v>0</v>
      </c>
      <c r="E149" s="221">
        <v>0</v>
      </c>
    </row>
    <row r="150" spans="1:5" ht="18.75" customHeight="1" thickBot="1">
      <c r="A150" s="222" t="s">
        <v>12</v>
      </c>
      <c r="B150" s="223">
        <f>SUM(B145:B146)</f>
        <v>5104</v>
      </c>
      <c r="C150" s="223">
        <f>SUM(C145:C146)</f>
        <v>0</v>
      </c>
      <c r="D150" s="223">
        <f>SUM(D145:D146)</f>
        <v>0</v>
      </c>
      <c r="E150" s="224">
        <f>SUM(E145:E146)</f>
        <v>0</v>
      </c>
    </row>
    <row r="151" spans="1:5" ht="12.75">
      <c r="A151" s="303" t="s">
        <v>10</v>
      </c>
      <c r="B151" s="296"/>
      <c r="C151" s="296"/>
      <c r="D151" s="296"/>
      <c r="E151" s="304"/>
    </row>
    <row r="152" spans="1:5" ht="12.75">
      <c r="A152" s="311" t="s">
        <v>2</v>
      </c>
      <c r="B152" s="290"/>
      <c r="C152" s="290"/>
      <c r="D152" s="290"/>
      <c r="E152" s="312"/>
    </row>
    <row r="153" spans="1:5" ht="24" customHeight="1">
      <c r="A153" s="45" t="s">
        <v>55</v>
      </c>
      <c r="B153" s="8">
        <v>3825</v>
      </c>
      <c r="C153" s="84">
        <v>0</v>
      </c>
      <c r="D153" s="84">
        <v>0</v>
      </c>
      <c r="E153" s="143">
        <v>0</v>
      </c>
    </row>
    <row r="154" spans="1:5" ht="13.5" thickBot="1">
      <c r="A154" s="62" t="s">
        <v>13</v>
      </c>
      <c r="B154" s="33">
        <f>SUM(B153)</f>
        <v>3825</v>
      </c>
      <c r="C154" s="33">
        <f>SUM(C153)</f>
        <v>0</v>
      </c>
      <c r="D154" s="33">
        <f>SUM(D153)</f>
        <v>0</v>
      </c>
      <c r="E154" s="63">
        <f>SUM(E153)</f>
        <v>0</v>
      </c>
    </row>
    <row r="155" spans="1:5" ht="13.5" thickBot="1">
      <c r="A155" s="292" t="s">
        <v>3</v>
      </c>
      <c r="B155" s="293"/>
      <c r="C155" s="293"/>
      <c r="D155" s="293"/>
      <c r="E155" s="294"/>
    </row>
    <row r="156" spans="1:5" ht="25.5">
      <c r="A156" s="56" t="s">
        <v>284</v>
      </c>
      <c r="B156" s="13">
        <f>SUM(B157:B159)</f>
        <v>11372</v>
      </c>
      <c r="C156" s="13">
        <f>SUM(C157:C159)</f>
        <v>0</v>
      </c>
      <c r="D156" s="13">
        <f>SUM(D157:D159)</f>
        <v>0</v>
      </c>
      <c r="E156" s="60">
        <f>SUM(E157:E159)</f>
        <v>0</v>
      </c>
    </row>
    <row r="157" spans="1:5" ht="15">
      <c r="A157" s="230" t="s">
        <v>117</v>
      </c>
      <c r="B157" s="231">
        <v>10710</v>
      </c>
      <c r="C157" s="84">
        <v>0</v>
      </c>
      <c r="D157" s="84">
        <v>0</v>
      </c>
      <c r="E157" s="143">
        <v>0</v>
      </c>
    </row>
    <row r="158" spans="1:5" ht="12.75">
      <c r="A158" s="232" t="s">
        <v>150</v>
      </c>
      <c r="B158" s="231">
        <v>390</v>
      </c>
      <c r="C158" s="84">
        <v>0</v>
      </c>
      <c r="D158" s="84">
        <v>0</v>
      </c>
      <c r="E158" s="143">
        <v>0</v>
      </c>
    </row>
    <row r="159" spans="1:5" ht="12.75">
      <c r="A159" s="55" t="s">
        <v>329</v>
      </c>
      <c r="B159" s="233">
        <v>272</v>
      </c>
      <c r="C159" s="84">
        <v>0</v>
      </c>
      <c r="D159" s="84">
        <v>0</v>
      </c>
      <c r="E159" s="143">
        <v>0</v>
      </c>
    </row>
    <row r="160" spans="1:5" ht="43.5" customHeight="1">
      <c r="A160" s="56" t="s">
        <v>330</v>
      </c>
      <c r="B160" s="241">
        <f>SUM(B161:B181)</f>
        <v>559</v>
      </c>
      <c r="C160" s="239">
        <v>0</v>
      </c>
      <c r="D160" s="239">
        <v>0</v>
      </c>
      <c r="E160" s="240">
        <v>0</v>
      </c>
    </row>
    <row r="161" spans="1:5" ht="12.75">
      <c r="A161" s="234" t="s">
        <v>263</v>
      </c>
      <c r="B161" s="235">
        <v>41</v>
      </c>
      <c r="C161" s="237">
        <v>0</v>
      </c>
      <c r="D161" s="237">
        <v>0</v>
      </c>
      <c r="E161" s="238">
        <v>0</v>
      </c>
    </row>
    <row r="162" spans="1:5" ht="12.75">
      <c r="A162" s="234" t="s">
        <v>264</v>
      </c>
      <c r="B162" s="235">
        <v>14</v>
      </c>
      <c r="C162" s="237">
        <v>0</v>
      </c>
      <c r="D162" s="237">
        <v>0</v>
      </c>
      <c r="E162" s="238">
        <v>0</v>
      </c>
    </row>
    <row r="163" spans="1:5" ht="12.75">
      <c r="A163" s="236" t="s">
        <v>265</v>
      </c>
      <c r="B163" s="235">
        <v>103</v>
      </c>
      <c r="C163" s="237">
        <v>0</v>
      </c>
      <c r="D163" s="237">
        <v>0</v>
      </c>
      <c r="E163" s="238">
        <v>0</v>
      </c>
    </row>
    <row r="164" spans="1:5" ht="12.75">
      <c r="A164" s="236" t="s">
        <v>266</v>
      </c>
      <c r="B164" s="235">
        <v>26</v>
      </c>
      <c r="C164" s="237">
        <v>0</v>
      </c>
      <c r="D164" s="237">
        <v>0</v>
      </c>
      <c r="E164" s="238">
        <v>0</v>
      </c>
    </row>
    <row r="165" spans="1:5" ht="12.75">
      <c r="A165" s="236" t="s">
        <v>267</v>
      </c>
      <c r="B165" s="235">
        <v>4</v>
      </c>
      <c r="C165" s="237">
        <v>0</v>
      </c>
      <c r="D165" s="237">
        <v>0</v>
      </c>
      <c r="E165" s="238">
        <v>0</v>
      </c>
    </row>
    <row r="166" spans="1:5" ht="12.75">
      <c r="A166" s="236" t="s">
        <v>268</v>
      </c>
      <c r="B166" s="235">
        <v>25</v>
      </c>
      <c r="C166" s="237">
        <v>0</v>
      </c>
      <c r="D166" s="237">
        <v>0</v>
      </c>
      <c r="E166" s="238">
        <v>0</v>
      </c>
    </row>
    <row r="167" spans="1:5" ht="12.75">
      <c r="A167" s="236" t="s">
        <v>269</v>
      </c>
      <c r="B167" s="235">
        <v>12</v>
      </c>
      <c r="C167" s="237">
        <v>0</v>
      </c>
      <c r="D167" s="237">
        <v>0</v>
      </c>
      <c r="E167" s="238">
        <v>0</v>
      </c>
    </row>
    <row r="168" spans="1:5" ht="12.75">
      <c r="A168" s="236" t="s">
        <v>270</v>
      </c>
      <c r="B168" s="235">
        <v>6</v>
      </c>
      <c r="C168" s="237">
        <v>0</v>
      </c>
      <c r="D168" s="237">
        <v>0</v>
      </c>
      <c r="E168" s="238">
        <v>0</v>
      </c>
    </row>
    <row r="169" spans="1:5" ht="12.75">
      <c r="A169" s="236" t="s">
        <v>271</v>
      </c>
      <c r="B169" s="235">
        <v>24</v>
      </c>
      <c r="C169" s="237">
        <v>0</v>
      </c>
      <c r="D169" s="237">
        <v>0</v>
      </c>
      <c r="E169" s="238">
        <v>0</v>
      </c>
    </row>
    <row r="170" spans="1:5" ht="12.75">
      <c r="A170" s="236" t="s">
        <v>272</v>
      </c>
      <c r="B170" s="235">
        <v>9</v>
      </c>
      <c r="C170" s="237">
        <v>0</v>
      </c>
      <c r="D170" s="237">
        <v>0</v>
      </c>
      <c r="E170" s="238">
        <v>0</v>
      </c>
    </row>
    <row r="171" spans="1:5" ht="12.75">
      <c r="A171" s="236" t="s">
        <v>273</v>
      </c>
      <c r="B171" s="235">
        <v>10</v>
      </c>
      <c r="C171" s="237">
        <v>0</v>
      </c>
      <c r="D171" s="237">
        <v>0</v>
      </c>
      <c r="E171" s="238">
        <v>0</v>
      </c>
    </row>
    <row r="172" spans="1:5" ht="12.75">
      <c r="A172" s="236" t="s">
        <v>274</v>
      </c>
      <c r="B172" s="235">
        <v>13</v>
      </c>
      <c r="C172" s="237">
        <v>0</v>
      </c>
      <c r="D172" s="237">
        <v>0</v>
      </c>
      <c r="E172" s="238">
        <v>0</v>
      </c>
    </row>
    <row r="173" spans="1:5" ht="12.75">
      <c r="A173" s="236" t="s">
        <v>275</v>
      </c>
      <c r="B173" s="235">
        <v>53</v>
      </c>
      <c r="C173" s="237">
        <v>0</v>
      </c>
      <c r="D173" s="237">
        <v>0</v>
      </c>
      <c r="E173" s="238">
        <v>0</v>
      </c>
    </row>
    <row r="174" spans="1:5" ht="12.75">
      <c r="A174" s="236" t="s">
        <v>276</v>
      </c>
      <c r="B174" s="235">
        <v>4</v>
      </c>
      <c r="C174" s="237">
        <v>0</v>
      </c>
      <c r="D174" s="237">
        <v>0</v>
      </c>
      <c r="E174" s="238">
        <v>0</v>
      </c>
    </row>
    <row r="175" spans="1:5" ht="12.75">
      <c r="A175" s="236" t="s">
        <v>277</v>
      </c>
      <c r="B175" s="235">
        <v>64</v>
      </c>
      <c r="C175" s="237">
        <v>0</v>
      </c>
      <c r="D175" s="237">
        <v>0</v>
      </c>
      <c r="E175" s="238">
        <v>0</v>
      </c>
    </row>
    <row r="176" spans="1:5" ht="12.75">
      <c r="A176" s="236" t="s">
        <v>278</v>
      </c>
      <c r="B176" s="235">
        <v>6</v>
      </c>
      <c r="C176" s="237">
        <v>0</v>
      </c>
      <c r="D176" s="237">
        <v>0</v>
      </c>
      <c r="E176" s="238">
        <v>0</v>
      </c>
    </row>
    <row r="177" spans="1:5" ht="12.75">
      <c r="A177" s="236" t="s">
        <v>279</v>
      </c>
      <c r="B177" s="235">
        <v>40</v>
      </c>
      <c r="C177" s="237">
        <v>0</v>
      </c>
      <c r="D177" s="237">
        <v>0</v>
      </c>
      <c r="E177" s="238">
        <v>0</v>
      </c>
    </row>
    <row r="178" spans="1:5" ht="12.75">
      <c r="A178" s="236" t="s">
        <v>280</v>
      </c>
      <c r="B178" s="235">
        <v>5</v>
      </c>
      <c r="C178" s="237">
        <v>0</v>
      </c>
      <c r="D178" s="237">
        <v>0</v>
      </c>
      <c r="E178" s="238">
        <v>0</v>
      </c>
    </row>
    <row r="179" spans="1:5" ht="12.75">
      <c r="A179" s="236" t="s">
        <v>281</v>
      </c>
      <c r="B179" s="235">
        <v>13</v>
      </c>
      <c r="C179" s="237">
        <v>0</v>
      </c>
      <c r="D179" s="237">
        <v>0</v>
      </c>
      <c r="E179" s="238">
        <v>0</v>
      </c>
    </row>
    <row r="180" spans="1:5" ht="12.75">
      <c r="A180" s="236" t="s">
        <v>282</v>
      </c>
      <c r="B180" s="235">
        <v>7</v>
      </c>
      <c r="C180" s="237">
        <v>0</v>
      </c>
      <c r="D180" s="237">
        <v>0</v>
      </c>
      <c r="E180" s="238">
        <v>0</v>
      </c>
    </row>
    <row r="181" spans="1:5" ht="13.5" thickBot="1">
      <c r="A181" s="245" t="s">
        <v>283</v>
      </c>
      <c r="B181" s="246">
        <v>80</v>
      </c>
      <c r="C181" s="247">
        <v>0</v>
      </c>
      <c r="D181" s="247">
        <v>0</v>
      </c>
      <c r="E181" s="248">
        <v>0</v>
      </c>
    </row>
    <row r="182" spans="1:5" ht="25.5">
      <c r="A182" s="249" t="s">
        <v>286</v>
      </c>
      <c r="B182" s="250">
        <f>SUM(B183:B199)</f>
        <v>806</v>
      </c>
      <c r="C182" s="250">
        <f>SUM(C183:C199)</f>
        <v>657</v>
      </c>
      <c r="D182" s="250">
        <f>SUM(D183:D199)</f>
        <v>1079</v>
      </c>
      <c r="E182" s="250">
        <f>SUM(E183:E199)</f>
        <v>250</v>
      </c>
    </row>
    <row r="183" spans="1:5" ht="12.75">
      <c r="A183" s="251" t="s">
        <v>296</v>
      </c>
      <c r="B183" s="281">
        <v>40.7</v>
      </c>
      <c r="C183" s="264">
        <v>0</v>
      </c>
      <c r="D183" s="264">
        <v>0</v>
      </c>
      <c r="E183" s="265">
        <v>0</v>
      </c>
    </row>
    <row r="184" spans="1:5" ht="12.75">
      <c r="A184" s="251" t="s">
        <v>297</v>
      </c>
      <c r="B184" s="281">
        <v>14.1</v>
      </c>
      <c r="C184" s="264">
        <v>0</v>
      </c>
      <c r="D184" s="264">
        <v>0</v>
      </c>
      <c r="E184" s="265">
        <v>0</v>
      </c>
    </row>
    <row r="185" spans="1:5" ht="12.75">
      <c r="A185" s="251" t="s">
        <v>281</v>
      </c>
      <c r="B185" s="281">
        <v>19.2</v>
      </c>
      <c r="C185" s="264">
        <v>0</v>
      </c>
      <c r="D185" s="264">
        <v>0</v>
      </c>
      <c r="E185" s="265">
        <v>0</v>
      </c>
    </row>
    <row r="186" spans="1:5" ht="12.75">
      <c r="A186" s="251" t="s">
        <v>298</v>
      </c>
      <c r="B186" s="281">
        <v>12.2</v>
      </c>
      <c r="C186" s="264">
        <v>0</v>
      </c>
      <c r="D186" s="264">
        <v>0</v>
      </c>
      <c r="E186" s="265">
        <v>0</v>
      </c>
    </row>
    <row r="187" spans="1:5" ht="12.75">
      <c r="A187" s="251" t="s">
        <v>299</v>
      </c>
      <c r="B187" s="281">
        <v>152</v>
      </c>
      <c r="C187" s="264">
        <v>0</v>
      </c>
      <c r="D187" s="264">
        <v>0</v>
      </c>
      <c r="E187" s="265">
        <v>0</v>
      </c>
    </row>
    <row r="188" spans="1:5" ht="12.75">
      <c r="A188" s="251" t="s">
        <v>300</v>
      </c>
      <c r="B188" s="281">
        <v>17</v>
      </c>
      <c r="C188" s="264">
        <v>0</v>
      </c>
      <c r="D188" s="264">
        <v>0</v>
      </c>
      <c r="E188" s="265">
        <v>0</v>
      </c>
    </row>
    <row r="189" spans="1:5" ht="12.75">
      <c r="A189" s="251" t="s">
        <v>301</v>
      </c>
      <c r="B189" s="281">
        <v>121</v>
      </c>
      <c r="C189" s="264">
        <v>0</v>
      </c>
      <c r="D189" s="264">
        <v>0</v>
      </c>
      <c r="E189" s="265">
        <v>0</v>
      </c>
    </row>
    <row r="190" spans="1:5" ht="12.75">
      <c r="A190" s="251" t="s">
        <v>302</v>
      </c>
      <c r="B190" s="281">
        <v>19</v>
      </c>
      <c r="C190" s="264">
        <v>0</v>
      </c>
      <c r="D190" s="264">
        <v>0</v>
      </c>
      <c r="E190" s="265">
        <v>0</v>
      </c>
    </row>
    <row r="191" spans="1:5" ht="12.75">
      <c r="A191" s="251" t="s">
        <v>303</v>
      </c>
      <c r="B191" s="281">
        <v>5</v>
      </c>
      <c r="C191" s="264">
        <v>0</v>
      </c>
      <c r="D191" s="264">
        <v>0</v>
      </c>
      <c r="E191" s="265">
        <v>0</v>
      </c>
    </row>
    <row r="192" spans="1:5" ht="12.75">
      <c r="A192" s="251" t="s">
        <v>304</v>
      </c>
      <c r="B192" s="281">
        <v>3</v>
      </c>
      <c r="C192" s="264">
        <v>0</v>
      </c>
      <c r="D192" s="264">
        <v>0</v>
      </c>
      <c r="E192" s="265">
        <v>0</v>
      </c>
    </row>
    <row r="193" spans="1:5" ht="12.75">
      <c r="A193" s="244" t="s">
        <v>305</v>
      </c>
      <c r="B193" s="281">
        <v>37.8</v>
      </c>
      <c r="C193" s="264">
        <v>0</v>
      </c>
      <c r="D193" s="264">
        <v>0</v>
      </c>
      <c r="E193" s="265">
        <v>0</v>
      </c>
    </row>
    <row r="194" spans="1:5" ht="12.75">
      <c r="A194" s="262" t="s">
        <v>306</v>
      </c>
      <c r="B194" s="281">
        <v>106.5</v>
      </c>
      <c r="C194" s="264">
        <v>0</v>
      </c>
      <c r="D194" s="264">
        <v>0</v>
      </c>
      <c r="E194" s="265">
        <v>0</v>
      </c>
    </row>
    <row r="195" spans="1:5" ht="12.75">
      <c r="A195" s="244" t="s">
        <v>312</v>
      </c>
      <c r="B195" s="282">
        <v>54</v>
      </c>
      <c r="C195" s="264">
        <v>0</v>
      </c>
      <c r="D195" s="264">
        <v>0</v>
      </c>
      <c r="E195" s="265">
        <v>0</v>
      </c>
    </row>
    <row r="196" spans="1:5" ht="12.75">
      <c r="A196" s="244" t="s">
        <v>313</v>
      </c>
      <c r="B196" s="282">
        <v>130</v>
      </c>
      <c r="C196" s="264">
        <v>0</v>
      </c>
      <c r="D196" s="264">
        <v>0</v>
      </c>
      <c r="E196" s="265">
        <v>0</v>
      </c>
    </row>
    <row r="197" spans="1:5" ht="12.75">
      <c r="A197" s="244" t="s">
        <v>321</v>
      </c>
      <c r="B197" s="282">
        <v>34</v>
      </c>
      <c r="C197" s="264">
        <v>0</v>
      </c>
      <c r="D197" s="264">
        <v>0</v>
      </c>
      <c r="E197" s="265">
        <v>0</v>
      </c>
    </row>
    <row r="198" spans="1:5" ht="12.75">
      <c r="A198" s="244" t="s">
        <v>322</v>
      </c>
      <c r="B198" s="282">
        <v>40.5</v>
      </c>
      <c r="C198" s="264">
        <v>0</v>
      </c>
      <c r="D198" s="264">
        <v>0</v>
      </c>
      <c r="E198" s="265">
        <v>0</v>
      </c>
    </row>
    <row r="199" spans="1:5" ht="12.75">
      <c r="A199" s="256" t="s">
        <v>72</v>
      </c>
      <c r="B199" s="282">
        <v>0</v>
      </c>
      <c r="C199" s="219">
        <v>657</v>
      </c>
      <c r="D199" s="219">
        <v>1079</v>
      </c>
      <c r="E199" s="257">
        <v>250</v>
      </c>
    </row>
    <row r="200" spans="1:5" ht="12.75">
      <c r="A200" s="258" t="s">
        <v>310</v>
      </c>
      <c r="B200" s="283">
        <f>SUM(B201:B204)</f>
        <v>229</v>
      </c>
      <c r="C200" s="32">
        <v>0</v>
      </c>
      <c r="D200" s="32">
        <v>0</v>
      </c>
      <c r="E200" s="32">
        <v>0</v>
      </c>
    </row>
    <row r="201" spans="1:5" ht="12.75">
      <c r="A201" s="262" t="s">
        <v>307</v>
      </c>
      <c r="B201" s="284">
        <v>100</v>
      </c>
      <c r="C201" s="31">
        <v>0</v>
      </c>
      <c r="D201" s="31">
        <v>0</v>
      </c>
      <c r="E201" s="263">
        <v>0</v>
      </c>
    </row>
    <row r="202" spans="1:5" ht="12.75">
      <c r="A202" s="251" t="s">
        <v>314</v>
      </c>
      <c r="B202" s="281">
        <v>38</v>
      </c>
      <c r="C202" s="32">
        <v>0</v>
      </c>
      <c r="D202" s="32">
        <v>0</v>
      </c>
      <c r="E202" s="58">
        <v>0</v>
      </c>
    </row>
    <row r="203" spans="1:5" ht="12.75">
      <c r="A203" s="251" t="s">
        <v>308</v>
      </c>
      <c r="B203" s="281">
        <v>41</v>
      </c>
      <c r="C203" s="32">
        <v>0</v>
      </c>
      <c r="D203" s="32">
        <v>0</v>
      </c>
      <c r="E203" s="58">
        <v>0</v>
      </c>
    </row>
    <row r="204" spans="1:5" ht="12.75">
      <c r="A204" s="251" t="s">
        <v>309</v>
      </c>
      <c r="B204" s="281">
        <v>50</v>
      </c>
      <c r="C204" s="32">
        <v>0</v>
      </c>
      <c r="D204" s="32">
        <v>0</v>
      </c>
      <c r="E204" s="58">
        <v>0</v>
      </c>
    </row>
    <row r="205" spans="1:5" ht="13.5" thickBot="1">
      <c r="A205" s="259" t="s">
        <v>14</v>
      </c>
      <c r="B205" s="260">
        <f>SUM(B156+B160+B182)</f>
        <v>12737</v>
      </c>
      <c r="C205" s="260">
        <f>SUM(C156+C182)</f>
        <v>657</v>
      </c>
      <c r="D205" s="260">
        <f>SUM(D156+D182)</f>
        <v>1079</v>
      </c>
      <c r="E205" s="261">
        <f>SUM(E156+E182)</f>
        <v>250</v>
      </c>
    </row>
    <row r="206" spans="1:5" ht="13.5" thickBot="1">
      <c r="A206" s="320" t="s">
        <v>4</v>
      </c>
      <c r="B206" s="321"/>
      <c r="C206" s="321"/>
      <c r="D206" s="321"/>
      <c r="E206" s="322"/>
    </row>
    <row r="207" spans="1:5" ht="27" customHeight="1">
      <c r="A207" s="43" t="s">
        <v>27</v>
      </c>
      <c r="B207" s="9">
        <v>100</v>
      </c>
      <c r="C207" s="84">
        <v>0</v>
      </c>
      <c r="D207" s="84">
        <v>0</v>
      </c>
      <c r="E207" s="143">
        <v>0</v>
      </c>
    </row>
    <row r="208" spans="1:5" ht="25.5" customHeight="1">
      <c r="A208" s="43" t="s">
        <v>46</v>
      </c>
      <c r="B208" s="9">
        <v>7</v>
      </c>
      <c r="C208" s="84">
        <v>0</v>
      </c>
      <c r="D208" s="84">
        <v>0</v>
      </c>
      <c r="E208" s="143">
        <v>0</v>
      </c>
    </row>
    <row r="209" spans="1:5" ht="25.5">
      <c r="A209" s="61" t="s">
        <v>287</v>
      </c>
      <c r="B209" s="34">
        <f>SUM(B210:B213)</f>
        <v>5201</v>
      </c>
      <c r="C209" s="27">
        <v>0</v>
      </c>
      <c r="D209" s="27">
        <v>0</v>
      </c>
      <c r="E209" s="38">
        <v>0</v>
      </c>
    </row>
    <row r="210" spans="1:5" ht="25.5">
      <c r="A210" s="90" t="s">
        <v>69</v>
      </c>
      <c r="B210" s="91">
        <v>406</v>
      </c>
      <c r="C210" s="92">
        <v>0</v>
      </c>
      <c r="D210" s="92">
        <v>0</v>
      </c>
      <c r="E210" s="97">
        <v>0</v>
      </c>
    </row>
    <row r="211" spans="1:5" ht="18" customHeight="1">
      <c r="A211" s="90" t="s">
        <v>70</v>
      </c>
      <c r="B211" s="91">
        <v>500</v>
      </c>
      <c r="C211" s="92">
        <v>0</v>
      </c>
      <c r="D211" s="92">
        <v>0</v>
      </c>
      <c r="E211" s="97">
        <v>0</v>
      </c>
    </row>
    <row r="212" spans="1:5" ht="25.5">
      <c r="A212" s="90" t="s">
        <v>71</v>
      </c>
      <c r="B212" s="91">
        <v>1187</v>
      </c>
      <c r="C212" s="92">
        <v>0</v>
      </c>
      <c r="D212" s="92">
        <v>0</v>
      </c>
      <c r="E212" s="97">
        <v>0</v>
      </c>
    </row>
    <row r="213" spans="1:5" ht="38.25">
      <c r="A213" s="90" t="s">
        <v>73</v>
      </c>
      <c r="B213" s="91">
        <v>3108</v>
      </c>
      <c r="C213" s="92">
        <v>0</v>
      </c>
      <c r="D213" s="92">
        <v>0</v>
      </c>
      <c r="E213" s="97">
        <v>0</v>
      </c>
    </row>
    <row r="214" spans="1:5" ht="27" customHeight="1">
      <c r="A214" s="44" t="s">
        <v>15</v>
      </c>
      <c r="B214" s="14">
        <f>SUM(B207+B208+B209)</f>
        <v>5308</v>
      </c>
      <c r="C214" s="14">
        <f>SUM(C207+C208+C209)</f>
        <v>0</v>
      </c>
      <c r="D214" s="14">
        <f>SUM(D207+D208+D209)</f>
        <v>0</v>
      </c>
      <c r="E214" s="40">
        <f>SUM(E207+E208+E209)</f>
        <v>0</v>
      </c>
    </row>
    <row r="215" spans="1:5" ht="12.75">
      <c r="A215" s="313" t="s">
        <v>6</v>
      </c>
      <c r="B215" s="289"/>
      <c r="C215" s="289"/>
      <c r="D215" s="289"/>
      <c r="E215" s="314"/>
    </row>
    <row r="216" spans="1:5" ht="25.5">
      <c r="A216" s="46" t="s">
        <v>48</v>
      </c>
      <c r="B216" s="9">
        <v>4</v>
      </c>
      <c r="C216" s="84">
        <v>0</v>
      </c>
      <c r="D216" s="84">
        <v>0</v>
      </c>
      <c r="E216" s="143">
        <v>0</v>
      </c>
    </row>
    <row r="217" spans="1:5" ht="12.75">
      <c r="A217" s="44" t="s">
        <v>18</v>
      </c>
      <c r="B217" s="14">
        <f>SUM(B216)</f>
        <v>4</v>
      </c>
      <c r="C217" s="14">
        <f>SUM(C216)</f>
        <v>0</v>
      </c>
      <c r="D217" s="14">
        <f>SUM(D216)</f>
        <v>0</v>
      </c>
      <c r="E217" s="40">
        <f>SUM(E216)</f>
        <v>0</v>
      </c>
    </row>
    <row r="218" spans="1:5" ht="15.75">
      <c r="A218" s="51" t="s">
        <v>17</v>
      </c>
      <c r="B218" s="15">
        <f>SUM(B154+B205+B214+B217)</f>
        <v>21874</v>
      </c>
      <c r="C218" s="15">
        <f>SUM(C154+C205+C214+C217)</f>
        <v>657</v>
      </c>
      <c r="D218" s="15">
        <f>SUM(D154+D205+D214+D217)</f>
        <v>1079</v>
      </c>
      <c r="E218" s="52">
        <f>SUM(E154+E205+E214+E217)</f>
        <v>250</v>
      </c>
    </row>
    <row r="219" spans="1:5" ht="16.5">
      <c r="A219" s="65" t="s">
        <v>118</v>
      </c>
      <c r="B219" s="17">
        <f>SUM(B150+B218)</f>
        <v>26978</v>
      </c>
      <c r="C219" s="17">
        <f>SUM(C150+C218)</f>
        <v>657</v>
      </c>
      <c r="D219" s="17">
        <f>SUM(D150+D218)</f>
        <v>1079</v>
      </c>
      <c r="E219" s="54">
        <f>SUM(E150+E218)</f>
        <v>250</v>
      </c>
    </row>
    <row r="220" spans="1:9" ht="12.75">
      <c r="A220" s="74" t="s">
        <v>75</v>
      </c>
      <c r="B220" s="121">
        <f>SUM(B146+B156+B182+B209)</f>
        <v>22025</v>
      </c>
      <c r="C220" s="121">
        <f>SUM(C146+C156+C182+C209)</f>
        <v>657</v>
      </c>
      <c r="D220" s="121">
        <f>SUM(D146+D156+D182+D209)</f>
        <v>1079</v>
      </c>
      <c r="E220" s="157">
        <f>SUM(E146+E156+E182+E209)</f>
        <v>250</v>
      </c>
      <c r="F220" s="73"/>
      <c r="G220" s="73"/>
      <c r="H220" s="98"/>
      <c r="I220" s="3"/>
    </row>
    <row r="221" spans="1:9" ht="3" customHeight="1">
      <c r="A221" s="75"/>
      <c r="B221" s="124"/>
      <c r="C221" s="124"/>
      <c r="D221" s="124"/>
      <c r="E221" s="125"/>
      <c r="F221" s="73"/>
      <c r="G221" s="73"/>
      <c r="H221" s="73"/>
      <c r="I221" s="3"/>
    </row>
    <row r="222" spans="1:9" ht="12.75">
      <c r="A222" s="78" t="s">
        <v>79</v>
      </c>
      <c r="B222" s="121">
        <f>SUM(B145+B154+B207+B208+B217)</f>
        <v>4394</v>
      </c>
      <c r="C222" s="121">
        <f>SUM(C145+C154+C207+C208+C217)</f>
        <v>0</v>
      </c>
      <c r="D222" s="121">
        <f>SUM(D145+D154+D207+D208+D217)</f>
        <v>0</v>
      </c>
      <c r="E222" s="157">
        <f>SUM(E145+E154+E207+E208+E217)</f>
        <v>0</v>
      </c>
      <c r="F222" s="73"/>
      <c r="G222" s="73"/>
      <c r="H222" s="73"/>
      <c r="I222" s="3"/>
    </row>
    <row r="223" spans="1:9" ht="6" customHeight="1" thickBot="1">
      <c r="A223" s="82"/>
      <c r="B223" s="122"/>
      <c r="C223" s="122"/>
      <c r="D223" s="122"/>
      <c r="E223" s="123"/>
      <c r="F223" s="73"/>
      <c r="G223" s="73"/>
      <c r="H223" s="73"/>
      <c r="I223" s="3"/>
    </row>
    <row r="224" spans="1:5" ht="20.25" customHeight="1" thickBot="1">
      <c r="A224" s="305" t="s">
        <v>53</v>
      </c>
      <c r="B224" s="306"/>
      <c r="C224" s="306"/>
      <c r="D224" s="306"/>
      <c r="E224" s="307"/>
    </row>
    <row r="225" spans="1:5" ht="12.75">
      <c r="A225" s="342" t="s">
        <v>1</v>
      </c>
      <c r="B225" s="287"/>
      <c r="C225" s="287"/>
      <c r="D225" s="287"/>
      <c r="E225" s="343"/>
    </row>
    <row r="226" spans="1:6" ht="36" customHeight="1">
      <c r="A226" s="35" t="s">
        <v>132</v>
      </c>
      <c r="B226" s="8">
        <v>2000</v>
      </c>
      <c r="C226" s="84">
        <v>0</v>
      </c>
      <c r="D226" s="84">
        <v>0</v>
      </c>
      <c r="E226" s="143">
        <v>0</v>
      </c>
      <c r="F226" s="28"/>
    </row>
    <row r="227" spans="1:6" ht="15.75">
      <c r="A227" s="66" t="s">
        <v>19</v>
      </c>
      <c r="B227" s="14">
        <f>SUM(B226)</f>
        <v>2000</v>
      </c>
      <c r="C227" s="14">
        <f>SUM(C226)</f>
        <v>0</v>
      </c>
      <c r="D227" s="14">
        <f>SUM(D226)</f>
        <v>0</v>
      </c>
      <c r="E227" s="40">
        <f>SUM(E226)</f>
        <v>0</v>
      </c>
      <c r="F227" s="28"/>
    </row>
    <row r="228" spans="1:6" ht="12.75">
      <c r="A228" s="340" t="s">
        <v>10</v>
      </c>
      <c r="B228" s="288"/>
      <c r="C228" s="288"/>
      <c r="D228" s="288"/>
      <c r="E228" s="341"/>
      <c r="F228" s="28"/>
    </row>
    <row r="229" spans="1:6" ht="12.75">
      <c r="A229" s="315" t="s">
        <v>3</v>
      </c>
      <c r="B229" s="291"/>
      <c r="C229" s="291"/>
      <c r="D229" s="291"/>
      <c r="E229" s="316"/>
      <c r="F229" s="28"/>
    </row>
    <row r="230" spans="1:6" ht="12.75">
      <c r="A230" s="79" t="s">
        <v>124</v>
      </c>
      <c r="B230" s="95">
        <f>SUM(B231:B236)</f>
        <v>226</v>
      </c>
      <c r="C230" s="95">
        <f>SUM(C231:C236)</f>
        <v>100</v>
      </c>
      <c r="D230" s="95">
        <f>SUM(D231:D236)</f>
        <v>110</v>
      </c>
      <c r="E230" s="132">
        <f>SUM(E231:E236)</f>
        <v>120</v>
      </c>
      <c r="F230" s="28"/>
    </row>
    <row r="231" spans="1:6" ht="12.75">
      <c r="A231" s="93" t="s">
        <v>119</v>
      </c>
      <c r="B231" s="94">
        <v>3.4</v>
      </c>
      <c r="C231" s="92">
        <v>0</v>
      </c>
      <c r="D231" s="92">
        <v>0</v>
      </c>
      <c r="E231" s="97">
        <v>0</v>
      </c>
      <c r="F231" s="28"/>
    </row>
    <row r="232" spans="1:6" ht="12.75">
      <c r="A232" s="93" t="s">
        <v>120</v>
      </c>
      <c r="B232" s="94">
        <v>3.6</v>
      </c>
      <c r="C232" s="92">
        <v>0</v>
      </c>
      <c r="D232" s="92">
        <v>0</v>
      </c>
      <c r="E232" s="97">
        <v>0</v>
      </c>
      <c r="F232" s="28"/>
    </row>
    <row r="233" spans="1:6" ht="12.75">
      <c r="A233" s="93" t="s">
        <v>121</v>
      </c>
      <c r="B233" s="94">
        <v>84</v>
      </c>
      <c r="C233" s="92">
        <v>0</v>
      </c>
      <c r="D233" s="92">
        <v>0</v>
      </c>
      <c r="E233" s="97">
        <v>0</v>
      </c>
      <c r="F233" s="28"/>
    </row>
    <row r="234" spans="1:6" ht="12.75">
      <c r="A234" s="93" t="s">
        <v>122</v>
      </c>
      <c r="B234" s="94">
        <v>75</v>
      </c>
      <c r="C234" s="92">
        <v>0</v>
      </c>
      <c r="D234" s="92">
        <v>0</v>
      </c>
      <c r="E234" s="97">
        <v>0</v>
      </c>
      <c r="F234" s="28"/>
    </row>
    <row r="235" spans="1:6" ht="12.75">
      <c r="A235" s="93" t="s">
        <v>123</v>
      </c>
      <c r="B235" s="94">
        <v>60</v>
      </c>
      <c r="C235" s="92">
        <v>0</v>
      </c>
      <c r="D235" s="92">
        <v>0</v>
      </c>
      <c r="E235" s="97">
        <v>0</v>
      </c>
      <c r="F235" s="28"/>
    </row>
    <row r="236" spans="1:6" ht="12.75">
      <c r="A236" s="93" t="s">
        <v>126</v>
      </c>
      <c r="B236" s="94">
        <v>0</v>
      </c>
      <c r="C236" s="92">
        <v>100</v>
      </c>
      <c r="D236" s="92">
        <v>110</v>
      </c>
      <c r="E236" s="97">
        <v>120</v>
      </c>
      <c r="F236" s="28"/>
    </row>
    <row r="237" spans="1:6" ht="38.25">
      <c r="A237" s="37" t="s">
        <v>323</v>
      </c>
      <c r="B237" s="95">
        <v>892.19</v>
      </c>
      <c r="C237" s="95">
        <v>1000</v>
      </c>
      <c r="D237" s="95">
        <v>280</v>
      </c>
      <c r="E237" s="132">
        <v>320</v>
      </c>
      <c r="F237" s="28"/>
    </row>
    <row r="238" spans="1:6" ht="25.5" customHeight="1">
      <c r="A238" s="37" t="s">
        <v>147</v>
      </c>
      <c r="B238" s="27">
        <f>SUM(B239:B240)</f>
        <v>20</v>
      </c>
      <c r="C238" s="27">
        <f>SUM(C239:C240)</f>
        <v>32</v>
      </c>
      <c r="D238" s="27">
        <f>SUM(D239:D240)</f>
        <v>35</v>
      </c>
      <c r="E238" s="38">
        <f>SUM(E239:E240)</f>
        <v>40</v>
      </c>
      <c r="F238" s="28"/>
    </row>
    <row r="239" spans="1:6" ht="12.75">
      <c r="A239" s="96" t="s">
        <v>125</v>
      </c>
      <c r="B239" s="92">
        <v>20</v>
      </c>
      <c r="C239" s="92">
        <v>0</v>
      </c>
      <c r="D239" s="92">
        <v>0</v>
      </c>
      <c r="E239" s="97">
        <v>0</v>
      </c>
      <c r="F239" s="28"/>
    </row>
    <row r="240" spans="1:6" ht="12.75">
      <c r="A240" s="96" t="s">
        <v>126</v>
      </c>
      <c r="B240" s="92">
        <v>0</v>
      </c>
      <c r="C240" s="92">
        <v>32</v>
      </c>
      <c r="D240" s="92">
        <v>35</v>
      </c>
      <c r="E240" s="97">
        <v>40</v>
      </c>
      <c r="F240" s="28"/>
    </row>
    <row r="241" spans="1:6" ht="25.5">
      <c r="A241" s="37" t="s">
        <v>148</v>
      </c>
      <c r="B241" s="27">
        <f>SUM(B242:B248)</f>
        <v>85</v>
      </c>
      <c r="C241" s="27">
        <f>SUM(C242:C248)</f>
        <v>0</v>
      </c>
      <c r="D241" s="27">
        <f>SUM(D242:D248)</f>
        <v>0</v>
      </c>
      <c r="E241" s="38">
        <f>SUM(E242:E248)</f>
        <v>0</v>
      </c>
      <c r="F241" s="28"/>
    </row>
    <row r="242" spans="1:6" ht="12.75">
      <c r="A242" s="96" t="s">
        <v>152</v>
      </c>
      <c r="B242" s="92">
        <v>15</v>
      </c>
      <c r="C242" s="92"/>
      <c r="D242" s="92"/>
      <c r="E242" s="97"/>
      <c r="F242" s="28"/>
    </row>
    <row r="243" spans="1:6" ht="12.75">
      <c r="A243" s="96" t="s">
        <v>153</v>
      </c>
      <c r="B243" s="92">
        <v>5</v>
      </c>
      <c r="C243" s="92"/>
      <c r="D243" s="92"/>
      <c r="E243" s="97"/>
      <c r="F243" s="28"/>
    </row>
    <row r="244" spans="1:6" ht="12.75">
      <c r="A244" s="96" t="s">
        <v>324</v>
      </c>
      <c r="B244" s="92">
        <v>6</v>
      </c>
      <c r="C244" s="92"/>
      <c r="D244" s="92"/>
      <c r="E244" s="97"/>
      <c r="F244" s="28"/>
    </row>
    <row r="245" spans="1:6" ht="12.75">
      <c r="A245" s="96" t="s">
        <v>325</v>
      </c>
      <c r="B245" s="92">
        <v>4</v>
      </c>
      <c r="C245" s="92"/>
      <c r="D245" s="92"/>
      <c r="E245" s="97"/>
      <c r="F245" s="28"/>
    </row>
    <row r="246" spans="1:6" ht="12.75">
      <c r="A246" s="96" t="s">
        <v>326</v>
      </c>
      <c r="B246" s="92">
        <v>10</v>
      </c>
      <c r="C246" s="92"/>
      <c r="D246" s="92"/>
      <c r="E246" s="97"/>
      <c r="F246" s="28"/>
    </row>
    <row r="247" spans="1:6" ht="12.75">
      <c r="A247" s="96" t="s">
        <v>327</v>
      </c>
      <c r="B247" s="92">
        <v>40</v>
      </c>
      <c r="C247" s="92"/>
      <c r="D247" s="92"/>
      <c r="E247" s="97"/>
      <c r="F247" s="28"/>
    </row>
    <row r="248" spans="1:6" ht="12.75">
      <c r="A248" s="96" t="s">
        <v>328</v>
      </c>
      <c r="B248" s="92">
        <v>5</v>
      </c>
      <c r="C248" s="92"/>
      <c r="D248" s="92"/>
      <c r="E248" s="97"/>
      <c r="F248" s="28"/>
    </row>
    <row r="249" spans="1:6" ht="25.5">
      <c r="A249" s="37" t="s">
        <v>149</v>
      </c>
      <c r="B249" s="27">
        <v>5</v>
      </c>
      <c r="C249" s="27">
        <v>0</v>
      </c>
      <c r="D249" s="27">
        <v>0</v>
      </c>
      <c r="E249" s="38">
        <v>0</v>
      </c>
      <c r="F249" s="28"/>
    </row>
    <row r="250" spans="1:6" ht="12.75">
      <c r="A250" s="67" t="s">
        <v>14</v>
      </c>
      <c r="B250" s="22">
        <f>SUM(B230+B237+B238+B241+B249)</f>
        <v>1228.19</v>
      </c>
      <c r="C250" s="22">
        <f>SUM(C230+C237+C238+C241+C249)</f>
        <v>1132</v>
      </c>
      <c r="D250" s="22">
        <f>SUM(D230+D237+D238+D241+D249)</f>
        <v>425</v>
      </c>
      <c r="E250" s="64">
        <f>SUM(E230+E237+E238+E241+E249)</f>
        <v>480</v>
      </c>
      <c r="F250" s="28"/>
    </row>
    <row r="251" spans="1:6" ht="13.5" thickBot="1">
      <c r="A251" s="297" t="s">
        <v>4</v>
      </c>
      <c r="B251" s="298"/>
      <c r="C251" s="298"/>
      <c r="D251" s="298"/>
      <c r="E251" s="299"/>
      <c r="F251" s="28"/>
    </row>
    <row r="252" spans="1:6" ht="40.5" customHeight="1">
      <c r="A252" s="87" t="s">
        <v>25</v>
      </c>
      <c r="B252" s="86">
        <v>151</v>
      </c>
      <c r="C252" s="84">
        <v>0</v>
      </c>
      <c r="D252" s="84">
        <v>0</v>
      </c>
      <c r="E252" s="143">
        <v>0</v>
      </c>
      <c r="F252" s="28"/>
    </row>
    <row r="253" spans="1:6" ht="25.5" customHeight="1">
      <c r="A253" s="37" t="s">
        <v>151</v>
      </c>
      <c r="B253" s="14">
        <f>SUM(B254)</f>
        <v>27.81</v>
      </c>
      <c r="C253" s="14">
        <f>SUM(C254)</f>
        <v>0</v>
      </c>
      <c r="D253" s="14">
        <f>SUM(D254)</f>
        <v>0</v>
      </c>
      <c r="E253" s="14">
        <f>SUM(E254)</f>
        <v>0</v>
      </c>
      <c r="F253" s="28"/>
    </row>
    <row r="254" spans="1:6" ht="27" customHeight="1">
      <c r="A254" s="136" t="s">
        <v>319</v>
      </c>
      <c r="B254" s="137">
        <v>27.81</v>
      </c>
      <c r="C254" s="137">
        <v>0</v>
      </c>
      <c r="D254" s="137">
        <v>0</v>
      </c>
      <c r="E254" s="158">
        <v>0</v>
      </c>
      <c r="F254" s="28"/>
    </row>
    <row r="255" spans="1:5" ht="25.5">
      <c r="A255" s="44" t="s">
        <v>15</v>
      </c>
      <c r="B255" s="14">
        <f>SUM(B252:B253)</f>
        <v>178.81</v>
      </c>
      <c r="C255" s="14">
        <f>SUM(C252:C253)</f>
        <v>0</v>
      </c>
      <c r="D255" s="14">
        <f>SUM(D252:D253)</f>
        <v>0</v>
      </c>
      <c r="E255" s="14">
        <f>SUM(E252:E253)</f>
        <v>0</v>
      </c>
    </row>
    <row r="256" spans="1:5" ht="12.75">
      <c r="A256" s="313" t="s">
        <v>5</v>
      </c>
      <c r="B256" s="289"/>
      <c r="C256" s="289"/>
      <c r="D256" s="289"/>
      <c r="E256" s="314"/>
    </row>
    <row r="257" spans="1:6" ht="26.25" customHeight="1">
      <c r="A257" s="138" t="s">
        <v>34</v>
      </c>
      <c r="B257" s="86">
        <v>2000</v>
      </c>
      <c r="C257" s="86">
        <v>4417</v>
      </c>
      <c r="D257" s="86">
        <v>0</v>
      </c>
      <c r="E257" s="139">
        <v>0</v>
      </c>
      <c r="F257" s="10"/>
    </row>
    <row r="258" spans="1:6" ht="26.25" customHeight="1">
      <c r="A258" s="37" t="s">
        <v>151</v>
      </c>
      <c r="B258" s="14">
        <f>SUM(B259:B259)</f>
        <v>80</v>
      </c>
      <c r="C258" s="14">
        <f>SUM(C259:C259)</f>
        <v>0</v>
      </c>
      <c r="D258" s="14">
        <f>SUM(D259:D259)</f>
        <v>0</v>
      </c>
      <c r="E258" s="40">
        <f>SUM(E259:E259)</f>
        <v>0</v>
      </c>
      <c r="F258" s="10"/>
    </row>
    <row r="259" spans="1:6" ht="24.75" customHeight="1">
      <c r="A259" s="136" t="s">
        <v>320</v>
      </c>
      <c r="B259" s="137">
        <v>80</v>
      </c>
      <c r="C259" s="137">
        <v>0</v>
      </c>
      <c r="D259" s="137">
        <v>0</v>
      </c>
      <c r="E259" s="158">
        <v>0</v>
      </c>
      <c r="F259" s="10"/>
    </row>
    <row r="260" spans="1:5" ht="12.75">
      <c r="A260" s="44" t="s">
        <v>16</v>
      </c>
      <c r="B260" s="14">
        <f>SUM(B257+B258)</f>
        <v>2080</v>
      </c>
      <c r="C260" s="14">
        <f>SUM(C257)</f>
        <v>4417</v>
      </c>
      <c r="D260" s="14">
        <f>SUM(D257)</f>
        <v>0</v>
      </c>
      <c r="E260" s="40">
        <f>SUM(E257)</f>
        <v>0</v>
      </c>
    </row>
    <row r="261" spans="1:5" ht="12.75">
      <c r="A261" s="313" t="s">
        <v>6</v>
      </c>
      <c r="B261" s="289"/>
      <c r="C261" s="289"/>
      <c r="D261" s="289"/>
      <c r="E261" s="314"/>
    </row>
    <row r="262" spans="1:5" ht="30.75" customHeight="1">
      <c r="A262" s="46" t="s">
        <v>38</v>
      </c>
      <c r="B262" s="9">
        <v>12</v>
      </c>
      <c r="C262" s="9">
        <v>12</v>
      </c>
      <c r="D262" s="84">
        <v>0</v>
      </c>
      <c r="E262" s="143">
        <v>0</v>
      </c>
    </row>
    <row r="263" spans="1:5" ht="39.75" customHeight="1">
      <c r="A263" s="46" t="s">
        <v>39</v>
      </c>
      <c r="B263" s="9">
        <v>28</v>
      </c>
      <c r="C263" s="84">
        <v>0</v>
      </c>
      <c r="D263" s="84">
        <v>0</v>
      </c>
      <c r="E263" s="143">
        <v>0</v>
      </c>
    </row>
    <row r="264" spans="1:5" ht="13.5" thickBot="1">
      <c r="A264" s="50" t="s">
        <v>18</v>
      </c>
      <c r="B264" s="22">
        <f>SUM(B262:B263)</f>
        <v>40</v>
      </c>
      <c r="C264" s="22">
        <f>SUM(C262:C263)</f>
        <v>12</v>
      </c>
      <c r="D264" s="22">
        <f>SUM(D262:D263)</f>
        <v>0</v>
      </c>
      <c r="E264" s="64">
        <f>SUM(E262:E263)</f>
        <v>0</v>
      </c>
    </row>
    <row r="265" spans="1:5" ht="16.5" thickBot="1">
      <c r="A265" s="24" t="s">
        <v>17</v>
      </c>
      <c r="B265" s="25">
        <f>SUM(+B250+B255+B260+B264)</f>
        <v>3527</v>
      </c>
      <c r="C265" s="25">
        <f>SUM(+C250+C255+C260+C264)</f>
        <v>5561</v>
      </c>
      <c r="D265" s="25">
        <f>SUM(+D250+D255+D260+D264)</f>
        <v>425</v>
      </c>
      <c r="E265" s="26">
        <f>SUM(+E250+E255+E260+E264)</f>
        <v>480</v>
      </c>
    </row>
    <row r="266" spans="1:5" ht="16.5" customHeight="1" thickBot="1">
      <c r="A266" s="19" t="s">
        <v>138</v>
      </c>
      <c r="B266" s="20">
        <f>SUM(B227+B265)</f>
        <v>5527</v>
      </c>
      <c r="C266" s="20">
        <f>SUM(C227+C265)</f>
        <v>5561</v>
      </c>
      <c r="D266" s="20">
        <f>SUM(D227+D265)</f>
        <v>425</v>
      </c>
      <c r="E266" s="21">
        <f>SUM(E227+E265)</f>
        <v>480</v>
      </c>
    </row>
    <row r="267" spans="1:9" ht="12.75">
      <c r="A267" s="110" t="s">
        <v>75</v>
      </c>
      <c r="B267" s="130">
        <f>SUM(B237+B238+B241+B249+B258)</f>
        <v>1082.19</v>
      </c>
      <c r="C267" s="130">
        <f>SUM(C237+C238+C241+C249+C258)</f>
        <v>1032</v>
      </c>
      <c r="D267" s="130">
        <f>SUM(D237+D238+D241+D249+D258)</f>
        <v>315</v>
      </c>
      <c r="E267" s="159">
        <f>SUM(E237+E238+E241+E249+E258)</f>
        <v>360</v>
      </c>
      <c r="F267" s="73"/>
      <c r="G267" s="73"/>
      <c r="H267" s="98"/>
      <c r="I267" s="3"/>
    </row>
    <row r="268" spans="1:9" ht="5.25" customHeight="1">
      <c r="A268" s="75"/>
      <c r="B268" s="124"/>
      <c r="C268" s="124"/>
      <c r="D268" s="124"/>
      <c r="E268" s="125"/>
      <c r="F268" s="73"/>
      <c r="G268" s="73"/>
      <c r="H268" s="73"/>
      <c r="I268" s="3"/>
    </row>
    <row r="269" spans="1:9" ht="15" customHeight="1">
      <c r="A269" s="131" t="s">
        <v>76</v>
      </c>
      <c r="B269" s="107">
        <f>SUM(B227)</f>
        <v>2000</v>
      </c>
      <c r="C269" s="107">
        <f>SUM(C227)</f>
        <v>0</v>
      </c>
      <c r="D269" s="107">
        <f>SUM(D227)</f>
        <v>0</v>
      </c>
      <c r="E269" s="151">
        <f>SUM(E227)</f>
        <v>0</v>
      </c>
      <c r="F269" s="73"/>
      <c r="G269" s="73"/>
      <c r="H269" s="73"/>
      <c r="I269" s="3"/>
    </row>
    <row r="270" spans="1:9" ht="3.75" customHeight="1">
      <c r="A270" s="77"/>
      <c r="B270" s="108"/>
      <c r="C270" s="108"/>
      <c r="D270" s="108"/>
      <c r="E270" s="120"/>
      <c r="F270" s="73"/>
      <c r="G270" s="73"/>
      <c r="H270" s="73"/>
      <c r="I270" s="3"/>
    </row>
    <row r="271" spans="1:9" ht="16.5" customHeight="1" thickBot="1">
      <c r="A271" s="74" t="s">
        <v>79</v>
      </c>
      <c r="B271" s="129">
        <f>SUM(B230+B255+B257+B264)</f>
        <v>2444.81</v>
      </c>
      <c r="C271" s="129">
        <f>SUM(C230+C260+C264)</f>
        <v>4529</v>
      </c>
      <c r="D271" s="129">
        <f>SUM(D230+D260+D264)</f>
        <v>110</v>
      </c>
      <c r="E271" s="160">
        <f>SUM(E230+E255+E257+E264)</f>
        <v>120</v>
      </c>
      <c r="F271" s="73"/>
      <c r="G271" s="73"/>
      <c r="H271" s="73"/>
      <c r="I271" s="3"/>
    </row>
    <row r="272" spans="1:9" ht="18.75" customHeight="1" thickBot="1">
      <c r="A272" s="305" t="s">
        <v>137</v>
      </c>
      <c r="B272" s="306"/>
      <c r="C272" s="306"/>
      <c r="D272" s="306"/>
      <c r="E272" s="307"/>
      <c r="F272" s="178"/>
      <c r="G272" s="73"/>
      <c r="H272" s="73"/>
      <c r="I272" s="3"/>
    </row>
    <row r="273" spans="1:6" ht="13.5" thickBot="1">
      <c r="A273" s="353" t="s">
        <v>10</v>
      </c>
      <c r="B273" s="295"/>
      <c r="C273" s="295"/>
      <c r="D273" s="295"/>
      <c r="E273" s="354"/>
      <c r="F273" s="179"/>
    </row>
    <row r="274" spans="1:6" ht="13.5" thickBot="1">
      <c r="A274" s="292" t="s">
        <v>3</v>
      </c>
      <c r="B274" s="293"/>
      <c r="C274" s="293"/>
      <c r="D274" s="293"/>
      <c r="E274" s="294"/>
      <c r="F274" s="179"/>
    </row>
    <row r="275" spans="1:6" ht="12.75">
      <c r="A275" s="192" t="s">
        <v>57</v>
      </c>
      <c r="B275" s="187">
        <v>70</v>
      </c>
      <c r="C275" s="187">
        <v>0</v>
      </c>
      <c r="D275" s="187">
        <v>0</v>
      </c>
      <c r="E275" s="188">
        <v>0</v>
      </c>
      <c r="F275" s="179"/>
    </row>
    <row r="276" spans="1:6" ht="12.75">
      <c r="A276" s="192" t="s">
        <v>58</v>
      </c>
      <c r="B276" s="187">
        <v>10</v>
      </c>
      <c r="C276" s="187">
        <v>0</v>
      </c>
      <c r="D276" s="187">
        <v>0</v>
      </c>
      <c r="E276" s="188">
        <v>0</v>
      </c>
      <c r="F276" s="179"/>
    </row>
    <row r="277" spans="1:6" ht="12.75">
      <c r="A277" s="192" t="s">
        <v>59</v>
      </c>
      <c r="B277" s="187">
        <v>15</v>
      </c>
      <c r="C277" s="187">
        <v>0</v>
      </c>
      <c r="D277" s="187">
        <v>0</v>
      </c>
      <c r="E277" s="188">
        <v>0</v>
      </c>
      <c r="F277" s="179"/>
    </row>
    <row r="278" spans="1:6" ht="12.75">
      <c r="A278" s="192" t="s">
        <v>126</v>
      </c>
      <c r="B278" s="187">
        <v>0</v>
      </c>
      <c r="C278" s="187">
        <v>97</v>
      </c>
      <c r="D278" s="187">
        <v>100</v>
      </c>
      <c r="E278" s="188">
        <v>102</v>
      </c>
      <c r="F278" s="180"/>
    </row>
    <row r="279" spans="1:6" ht="12.75">
      <c r="A279" s="44" t="s">
        <v>14</v>
      </c>
      <c r="B279" s="14">
        <f>SUM(B275:B278)</f>
        <v>95</v>
      </c>
      <c r="C279" s="14">
        <f>SUM(C275:C278)</f>
        <v>97</v>
      </c>
      <c r="D279" s="14">
        <f>SUM(D275:D278)</f>
        <v>100</v>
      </c>
      <c r="E279" s="40">
        <f>SUM(E275:E278)</f>
        <v>102</v>
      </c>
      <c r="F279" s="179"/>
    </row>
    <row r="280" spans="1:6" ht="12.75">
      <c r="A280" s="313" t="s">
        <v>6</v>
      </c>
      <c r="B280" s="289"/>
      <c r="C280" s="289"/>
      <c r="D280" s="289"/>
      <c r="E280" s="314"/>
      <c r="F280" s="179"/>
    </row>
    <row r="281" spans="1:6" ht="12.75">
      <c r="A281" s="46" t="s">
        <v>315</v>
      </c>
      <c r="B281" s="9">
        <v>15</v>
      </c>
      <c r="C281" s="9">
        <v>0</v>
      </c>
      <c r="D281" s="9">
        <v>0</v>
      </c>
      <c r="E281" s="42">
        <v>0</v>
      </c>
      <c r="F281" s="179"/>
    </row>
    <row r="282" spans="1:6" ht="12.75">
      <c r="A282" s="44" t="s">
        <v>18</v>
      </c>
      <c r="B282" s="22">
        <f>SUM(B281)</f>
        <v>15</v>
      </c>
      <c r="C282" s="22">
        <f>SUM(C281)</f>
        <v>0</v>
      </c>
      <c r="D282" s="22">
        <f>SUM(D281)</f>
        <v>0</v>
      </c>
      <c r="E282" s="22">
        <f>SUM(E281)</f>
        <v>0</v>
      </c>
      <c r="F282" s="179"/>
    </row>
    <row r="283" spans="1:6" ht="13.5" thickBot="1">
      <c r="A283" s="181" t="s">
        <v>17</v>
      </c>
      <c r="B283" s="182">
        <f>SUM(B279+B282)</f>
        <v>110</v>
      </c>
      <c r="C283" s="182">
        <f>SUM(C279)</f>
        <v>97</v>
      </c>
      <c r="D283" s="182">
        <f>SUM(D279)</f>
        <v>100</v>
      </c>
      <c r="E283" s="183">
        <f>SUM(E279)</f>
        <v>102</v>
      </c>
      <c r="F283" s="179"/>
    </row>
    <row r="284" spans="1:6" ht="13.5" thickBot="1">
      <c r="A284" s="184" t="s">
        <v>139</v>
      </c>
      <c r="B284" s="185">
        <f aca="true" t="shared" si="3" ref="B284:E285">SUM(B283)</f>
        <v>110</v>
      </c>
      <c r="C284" s="185">
        <f>SUM(C283)</f>
        <v>97</v>
      </c>
      <c r="D284" s="185">
        <f>SUM(D283)</f>
        <v>100</v>
      </c>
      <c r="E284" s="185">
        <f>SUM(E283)</f>
        <v>102</v>
      </c>
      <c r="F284" s="179"/>
    </row>
    <row r="285" spans="1:9" ht="18" customHeight="1">
      <c r="A285" s="150" t="s">
        <v>79</v>
      </c>
      <c r="B285" s="129">
        <f>SUM(B279)</f>
        <v>95</v>
      </c>
      <c r="C285" s="129">
        <f t="shared" si="3"/>
        <v>97</v>
      </c>
      <c r="D285" s="129">
        <f t="shared" si="3"/>
        <v>100</v>
      </c>
      <c r="E285" s="160">
        <f t="shared" si="3"/>
        <v>102</v>
      </c>
      <c r="F285" s="178"/>
      <c r="G285" s="73"/>
      <c r="H285" s="73"/>
      <c r="I285" s="3"/>
    </row>
    <row r="286" spans="1:9" ht="21.75" customHeight="1">
      <c r="A286" s="279" t="s">
        <v>316</v>
      </c>
      <c r="B286" s="280">
        <f>SUM(B282)</f>
        <v>15</v>
      </c>
      <c r="C286" s="280">
        <f>SUM(C282)</f>
        <v>0</v>
      </c>
      <c r="D286" s="280">
        <f>SUM(D282)</f>
        <v>0</v>
      </c>
      <c r="E286" s="280">
        <f>SUM(E282)</f>
        <v>0</v>
      </c>
      <c r="F286" s="178"/>
      <c r="G286" s="73"/>
      <c r="H286" s="73"/>
      <c r="I286" s="3"/>
    </row>
    <row r="287" spans="1:6" ht="19.5" customHeight="1" thickBot="1">
      <c r="A287" s="350" t="s">
        <v>54</v>
      </c>
      <c r="B287" s="351"/>
      <c r="C287" s="351"/>
      <c r="D287" s="351"/>
      <c r="E287" s="352"/>
      <c r="F287" s="179"/>
    </row>
    <row r="288" spans="1:6" ht="13.5" thickBot="1">
      <c r="A288" s="344" t="s">
        <v>1</v>
      </c>
      <c r="B288" s="345"/>
      <c r="C288" s="345"/>
      <c r="D288" s="345"/>
      <c r="E288" s="346"/>
      <c r="F288" s="179"/>
    </row>
    <row r="289" spans="1:6" ht="25.5">
      <c r="A289" s="41" t="s">
        <v>247</v>
      </c>
      <c r="B289" s="9">
        <v>26000</v>
      </c>
      <c r="C289" s="86">
        <v>0</v>
      </c>
      <c r="D289" s="86">
        <v>0</v>
      </c>
      <c r="E289" s="139">
        <v>0</v>
      </c>
      <c r="F289" s="179"/>
    </row>
    <row r="290" spans="1:5" ht="12.75">
      <c r="A290" s="203" t="s">
        <v>201</v>
      </c>
      <c r="B290" s="207">
        <v>500</v>
      </c>
      <c r="C290" s="195">
        <v>0</v>
      </c>
      <c r="D290" s="195">
        <v>0</v>
      </c>
      <c r="E290" s="196">
        <v>0</v>
      </c>
    </row>
    <row r="291" spans="1:6" ht="12.75">
      <c r="A291" s="202" t="s">
        <v>202</v>
      </c>
      <c r="B291" s="207">
        <v>500</v>
      </c>
      <c r="C291" s="195">
        <v>0</v>
      </c>
      <c r="D291" s="195">
        <v>0</v>
      </c>
      <c r="E291" s="196">
        <v>0</v>
      </c>
      <c r="F291" s="179"/>
    </row>
    <row r="292" spans="1:6" ht="12.75">
      <c r="A292" s="202" t="s">
        <v>203</v>
      </c>
      <c r="B292" s="207">
        <v>500</v>
      </c>
      <c r="C292" s="195">
        <v>0</v>
      </c>
      <c r="D292" s="195">
        <v>0</v>
      </c>
      <c r="E292" s="196">
        <v>0</v>
      </c>
      <c r="F292" s="179"/>
    </row>
    <row r="293" spans="1:6" ht="12.75">
      <c r="A293" s="202" t="s">
        <v>204</v>
      </c>
      <c r="B293" s="207">
        <v>500</v>
      </c>
      <c r="C293" s="195">
        <v>0</v>
      </c>
      <c r="D293" s="195">
        <v>0</v>
      </c>
      <c r="E293" s="196">
        <v>0</v>
      </c>
      <c r="F293" s="179"/>
    </row>
    <row r="294" spans="1:6" ht="12.75">
      <c r="A294" s="202" t="s">
        <v>205</v>
      </c>
      <c r="B294" s="207">
        <v>500</v>
      </c>
      <c r="C294" s="195">
        <v>0</v>
      </c>
      <c r="D294" s="195">
        <v>0</v>
      </c>
      <c r="E294" s="196">
        <v>0</v>
      </c>
      <c r="F294" s="179"/>
    </row>
    <row r="295" spans="1:6" ht="12.75">
      <c r="A295" s="202" t="s">
        <v>206</v>
      </c>
      <c r="B295" s="207">
        <v>500</v>
      </c>
      <c r="C295" s="195">
        <v>0</v>
      </c>
      <c r="D295" s="195">
        <v>0</v>
      </c>
      <c r="E295" s="196">
        <v>0</v>
      </c>
      <c r="F295" s="179"/>
    </row>
    <row r="296" spans="1:6" ht="12.75">
      <c r="A296" s="202" t="s">
        <v>207</v>
      </c>
      <c r="B296" s="207">
        <v>500</v>
      </c>
      <c r="C296" s="195">
        <v>0</v>
      </c>
      <c r="D296" s="195">
        <v>0</v>
      </c>
      <c r="E296" s="196">
        <v>0</v>
      </c>
      <c r="F296" s="179"/>
    </row>
    <row r="297" spans="1:6" ht="12.75">
      <c r="A297" s="202" t="s">
        <v>208</v>
      </c>
      <c r="B297" s="207">
        <v>500</v>
      </c>
      <c r="C297" s="195">
        <v>0</v>
      </c>
      <c r="D297" s="195">
        <v>0</v>
      </c>
      <c r="E297" s="196">
        <v>0</v>
      </c>
      <c r="F297" s="179"/>
    </row>
    <row r="298" spans="1:6" ht="12.75">
      <c r="A298" s="202" t="s">
        <v>209</v>
      </c>
      <c r="B298" s="207">
        <v>500</v>
      </c>
      <c r="C298" s="195">
        <v>0</v>
      </c>
      <c r="D298" s="195">
        <v>0</v>
      </c>
      <c r="E298" s="196">
        <v>0</v>
      </c>
      <c r="F298" s="179"/>
    </row>
    <row r="299" spans="1:6" ht="12.75">
      <c r="A299" s="202" t="s">
        <v>210</v>
      </c>
      <c r="B299" s="207">
        <v>500</v>
      </c>
      <c r="C299" s="195">
        <v>0</v>
      </c>
      <c r="D299" s="195">
        <v>0</v>
      </c>
      <c r="E299" s="196">
        <v>0</v>
      </c>
      <c r="F299" s="179"/>
    </row>
    <row r="300" spans="1:6" ht="12.75">
      <c r="A300" s="202" t="s">
        <v>211</v>
      </c>
      <c r="B300" s="207">
        <v>500</v>
      </c>
      <c r="C300" s="195">
        <v>0</v>
      </c>
      <c r="D300" s="195">
        <v>0</v>
      </c>
      <c r="E300" s="196">
        <v>0</v>
      </c>
      <c r="F300" s="179"/>
    </row>
    <row r="301" spans="1:6" ht="12.75">
      <c r="A301" s="202" t="s">
        <v>212</v>
      </c>
      <c r="B301" s="207">
        <v>500</v>
      </c>
      <c r="C301" s="195">
        <v>0</v>
      </c>
      <c r="D301" s="195">
        <v>0</v>
      </c>
      <c r="E301" s="196">
        <v>0</v>
      </c>
      <c r="F301" s="179"/>
    </row>
    <row r="302" spans="1:6" ht="10.5" customHeight="1">
      <c r="A302" s="202" t="s">
        <v>213</v>
      </c>
      <c r="B302" s="207">
        <v>500</v>
      </c>
      <c r="C302" s="195">
        <v>0</v>
      </c>
      <c r="D302" s="195">
        <v>0</v>
      </c>
      <c r="E302" s="196">
        <v>0</v>
      </c>
      <c r="F302" s="179"/>
    </row>
    <row r="303" spans="1:6" ht="12.75">
      <c r="A303" s="202" t="s">
        <v>214</v>
      </c>
      <c r="B303" s="207">
        <v>500</v>
      </c>
      <c r="C303" s="195">
        <v>0</v>
      </c>
      <c r="D303" s="195">
        <v>0</v>
      </c>
      <c r="E303" s="196">
        <v>0</v>
      </c>
      <c r="F303" s="179"/>
    </row>
    <row r="304" spans="1:6" ht="10.5" customHeight="1">
      <c r="A304" s="202" t="s">
        <v>215</v>
      </c>
      <c r="B304" s="207">
        <v>500</v>
      </c>
      <c r="C304" s="195">
        <v>0</v>
      </c>
      <c r="D304" s="195">
        <v>0</v>
      </c>
      <c r="E304" s="196">
        <v>0</v>
      </c>
      <c r="F304" s="179"/>
    </row>
    <row r="305" spans="1:6" ht="12.75">
      <c r="A305" s="202" t="s">
        <v>216</v>
      </c>
      <c r="B305" s="207">
        <v>500</v>
      </c>
      <c r="C305" s="195">
        <v>0</v>
      </c>
      <c r="D305" s="195">
        <v>0</v>
      </c>
      <c r="E305" s="196">
        <v>0</v>
      </c>
      <c r="F305" s="179"/>
    </row>
    <row r="306" spans="1:6" ht="12" customHeight="1">
      <c r="A306" s="202" t="s">
        <v>217</v>
      </c>
      <c r="B306" s="207">
        <v>500</v>
      </c>
      <c r="C306" s="195">
        <v>0</v>
      </c>
      <c r="D306" s="195">
        <v>0</v>
      </c>
      <c r="E306" s="196">
        <v>0</v>
      </c>
      <c r="F306" s="179"/>
    </row>
    <row r="307" spans="1:6" ht="11.25" customHeight="1">
      <c r="A307" s="202" t="s">
        <v>218</v>
      </c>
      <c r="B307" s="207">
        <v>500</v>
      </c>
      <c r="C307" s="195">
        <v>0</v>
      </c>
      <c r="D307" s="195">
        <v>0</v>
      </c>
      <c r="E307" s="196">
        <v>0</v>
      </c>
      <c r="F307" s="179"/>
    </row>
    <row r="308" spans="1:6" ht="12.75">
      <c r="A308" s="202" t="s">
        <v>219</v>
      </c>
      <c r="B308" s="207">
        <v>500</v>
      </c>
      <c r="C308" s="195">
        <v>0</v>
      </c>
      <c r="D308" s="195">
        <v>0</v>
      </c>
      <c r="E308" s="196">
        <v>0</v>
      </c>
      <c r="F308" s="179"/>
    </row>
    <row r="309" spans="1:6" ht="11.25" customHeight="1">
      <c r="A309" s="203" t="s">
        <v>220</v>
      </c>
      <c r="B309" s="207">
        <v>500</v>
      </c>
      <c r="C309" s="195">
        <v>0</v>
      </c>
      <c r="D309" s="195">
        <v>0</v>
      </c>
      <c r="E309" s="196">
        <v>0</v>
      </c>
      <c r="F309" s="179"/>
    </row>
    <row r="310" spans="1:6" ht="12.75">
      <c r="A310" s="202" t="s">
        <v>221</v>
      </c>
      <c r="B310" s="207">
        <v>500</v>
      </c>
      <c r="C310" s="195">
        <v>0</v>
      </c>
      <c r="D310" s="195">
        <v>0</v>
      </c>
      <c r="E310" s="196">
        <v>0</v>
      </c>
      <c r="F310" s="179"/>
    </row>
    <row r="311" spans="1:6" ht="12.75">
      <c r="A311" s="202" t="s">
        <v>222</v>
      </c>
      <c r="B311" s="207">
        <v>500</v>
      </c>
      <c r="C311" s="195">
        <v>0</v>
      </c>
      <c r="D311" s="195">
        <v>0</v>
      </c>
      <c r="E311" s="196">
        <v>0</v>
      </c>
      <c r="F311" s="179"/>
    </row>
    <row r="312" spans="1:6" ht="12.75">
      <c r="A312" s="202" t="s">
        <v>223</v>
      </c>
      <c r="B312" s="207">
        <v>500</v>
      </c>
      <c r="C312" s="195">
        <v>0</v>
      </c>
      <c r="D312" s="195">
        <v>0</v>
      </c>
      <c r="E312" s="196">
        <v>0</v>
      </c>
      <c r="F312" s="179"/>
    </row>
    <row r="313" spans="1:6" ht="11.25" customHeight="1">
      <c r="A313" s="202" t="s">
        <v>224</v>
      </c>
      <c r="B313" s="207">
        <v>500</v>
      </c>
      <c r="C313" s="195">
        <v>0</v>
      </c>
      <c r="D313" s="195">
        <v>0</v>
      </c>
      <c r="E313" s="196">
        <v>0</v>
      </c>
      <c r="F313" s="179"/>
    </row>
    <row r="314" spans="1:6" ht="12.75">
      <c r="A314" s="202" t="s">
        <v>225</v>
      </c>
      <c r="B314" s="207">
        <v>500</v>
      </c>
      <c r="C314" s="195">
        <v>0</v>
      </c>
      <c r="D314" s="195">
        <v>0</v>
      </c>
      <c r="E314" s="196">
        <v>0</v>
      </c>
      <c r="F314" s="179"/>
    </row>
    <row r="315" spans="1:6" ht="11.25" customHeight="1">
      <c r="A315" s="202" t="s">
        <v>226</v>
      </c>
      <c r="B315" s="207">
        <v>500</v>
      </c>
      <c r="C315" s="195">
        <v>0</v>
      </c>
      <c r="D315" s="195">
        <v>0</v>
      </c>
      <c r="E315" s="196">
        <v>0</v>
      </c>
      <c r="F315" s="179"/>
    </row>
    <row r="316" spans="1:6" ht="11.25" customHeight="1">
      <c r="A316" s="202" t="s">
        <v>227</v>
      </c>
      <c r="B316" s="207">
        <v>500</v>
      </c>
      <c r="C316" s="195">
        <v>0</v>
      </c>
      <c r="D316" s="195">
        <v>0</v>
      </c>
      <c r="E316" s="196">
        <v>0</v>
      </c>
      <c r="F316" s="179"/>
    </row>
    <row r="317" spans="1:6" ht="12.75">
      <c r="A317" s="202" t="s">
        <v>228</v>
      </c>
      <c r="B317" s="207">
        <v>500</v>
      </c>
      <c r="C317" s="195">
        <v>0</v>
      </c>
      <c r="D317" s="195">
        <v>0</v>
      </c>
      <c r="E317" s="196">
        <v>0</v>
      </c>
      <c r="F317" s="179"/>
    </row>
    <row r="318" spans="1:6" ht="12.75">
      <c r="A318" s="202" t="s">
        <v>229</v>
      </c>
      <c r="B318" s="207">
        <v>500</v>
      </c>
      <c r="C318" s="195">
        <v>0</v>
      </c>
      <c r="D318" s="195">
        <v>0</v>
      </c>
      <c r="E318" s="196">
        <v>0</v>
      </c>
      <c r="F318" s="179"/>
    </row>
    <row r="319" spans="1:6" ht="12.75">
      <c r="A319" s="202" t="s">
        <v>230</v>
      </c>
      <c r="B319" s="207">
        <v>500</v>
      </c>
      <c r="C319" s="195">
        <v>0</v>
      </c>
      <c r="D319" s="195">
        <v>0</v>
      </c>
      <c r="E319" s="196">
        <v>0</v>
      </c>
      <c r="F319" s="179"/>
    </row>
    <row r="320" spans="1:6" ht="12.75">
      <c r="A320" s="202" t="s">
        <v>231</v>
      </c>
      <c r="B320" s="207">
        <v>500</v>
      </c>
      <c r="C320" s="195">
        <v>0</v>
      </c>
      <c r="D320" s="195">
        <v>0</v>
      </c>
      <c r="E320" s="196">
        <v>0</v>
      </c>
      <c r="F320" s="179"/>
    </row>
    <row r="321" spans="1:6" ht="12.75">
      <c r="A321" s="202" t="s">
        <v>232</v>
      </c>
      <c r="B321" s="207">
        <v>500</v>
      </c>
      <c r="C321" s="195">
        <v>0</v>
      </c>
      <c r="D321" s="195">
        <v>0</v>
      </c>
      <c r="E321" s="196">
        <v>0</v>
      </c>
      <c r="F321" s="179"/>
    </row>
    <row r="322" spans="1:6" ht="12.75">
      <c r="A322" s="202" t="s">
        <v>233</v>
      </c>
      <c r="B322" s="207">
        <v>500</v>
      </c>
      <c r="C322" s="195">
        <v>0</v>
      </c>
      <c r="D322" s="195">
        <v>0</v>
      </c>
      <c r="E322" s="196">
        <v>0</v>
      </c>
      <c r="F322" s="179"/>
    </row>
    <row r="323" spans="1:6" ht="12.75">
      <c r="A323" s="202" t="s">
        <v>234</v>
      </c>
      <c r="B323" s="207">
        <v>500</v>
      </c>
      <c r="C323" s="195">
        <v>0</v>
      </c>
      <c r="D323" s="195">
        <v>0</v>
      </c>
      <c r="E323" s="196">
        <v>0</v>
      </c>
      <c r="F323" s="179"/>
    </row>
    <row r="324" spans="1:6" ht="12.75">
      <c r="A324" s="202" t="s">
        <v>235</v>
      </c>
      <c r="B324" s="207">
        <v>500</v>
      </c>
      <c r="C324" s="195">
        <v>0</v>
      </c>
      <c r="D324" s="195">
        <v>0</v>
      </c>
      <c r="E324" s="196">
        <v>0</v>
      </c>
      <c r="F324" s="179"/>
    </row>
    <row r="325" spans="1:6" ht="12.75">
      <c r="A325" s="202" t="s">
        <v>236</v>
      </c>
      <c r="B325" s="207">
        <v>500</v>
      </c>
      <c r="C325" s="195">
        <v>0</v>
      </c>
      <c r="D325" s="195">
        <v>0</v>
      </c>
      <c r="E325" s="196">
        <v>0</v>
      </c>
      <c r="F325" s="179"/>
    </row>
    <row r="326" spans="1:6" ht="12.75">
      <c r="A326" s="202" t="s">
        <v>237</v>
      </c>
      <c r="B326" s="207">
        <v>500</v>
      </c>
      <c r="C326" s="195">
        <v>0</v>
      </c>
      <c r="D326" s="195">
        <v>0</v>
      </c>
      <c r="E326" s="196">
        <v>0</v>
      </c>
      <c r="F326" s="179"/>
    </row>
    <row r="327" spans="1:6" ht="12.75">
      <c r="A327" s="202" t="s">
        <v>238</v>
      </c>
      <c r="B327" s="207">
        <v>500</v>
      </c>
      <c r="C327" s="195">
        <v>0</v>
      </c>
      <c r="D327" s="195">
        <v>0</v>
      </c>
      <c r="E327" s="196">
        <v>0</v>
      </c>
      <c r="F327" s="179"/>
    </row>
    <row r="328" spans="1:6" ht="12.75">
      <c r="A328" s="202" t="s">
        <v>239</v>
      </c>
      <c r="B328" s="207">
        <v>500</v>
      </c>
      <c r="C328" s="195">
        <v>0</v>
      </c>
      <c r="D328" s="195">
        <v>0</v>
      </c>
      <c r="E328" s="196">
        <v>0</v>
      </c>
      <c r="F328" s="179"/>
    </row>
    <row r="329" spans="1:6" ht="13.5" thickBot="1">
      <c r="A329" s="204" t="s">
        <v>240</v>
      </c>
      <c r="B329" s="209">
        <v>500</v>
      </c>
      <c r="C329" s="210">
        <v>0</v>
      </c>
      <c r="D329" s="210">
        <v>0</v>
      </c>
      <c r="E329" s="211">
        <v>0</v>
      </c>
      <c r="F329" s="179"/>
    </row>
    <row r="330" spans="1:6" ht="13.5" thickBot="1">
      <c r="A330" s="205" t="s">
        <v>241</v>
      </c>
      <c r="B330" s="213">
        <f>SUM(B290:B329)</f>
        <v>20000</v>
      </c>
      <c r="C330" s="214">
        <v>0</v>
      </c>
      <c r="D330" s="214">
        <v>0</v>
      </c>
      <c r="E330" s="215">
        <v>0</v>
      </c>
      <c r="F330" s="179"/>
    </row>
    <row r="331" spans="1:6" ht="12.75">
      <c r="A331" s="203" t="s">
        <v>242</v>
      </c>
      <c r="B331" s="212">
        <v>1000</v>
      </c>
      <c r="C331" s="195">
        <v>0</v>
      </c>
      <c r="D331" s="195">
        <v>0</v>
      </c>
      <c r="E331" s="196">
        <v>0</v>
      </c>
      <c r="F331" s="179"/>
    </row>
    <row r="332" spans="1:6" ht="12.75">
      <c r="A332" s="202" t="s">
        <v>243</v>
      </c>
      <c r="B332" s="208">
        <v>1000</v>
      </c>
      <c r="C332" s="195">
        <v>0</v>
      </c>
      <c r="D332" s="195">
        <v>0</v>
      </c>
      <c r="E332" s="196">
        <v>0</v>
      </c>
      <c r="F332" s="179"/>
    </row>
    <row r="333" spans="1:6" ht="13.5" thickBot="1">
      <c r="A333" s="204" t="s">
        <v>244</v>
      </c>
      <c r="B333" s="216">
        <v>1000</v>
      </c>
      <c r="C333" s="210">
        <v>0</v>
      </c>
      <c r="D333" s="210">
        <v>0</v>
      </c>
      <c r="E333" s="211">
        <v>0</v>
      </c>
      <c r="F333" s="179"/>
    </row>
    <row r="334" spans="1:6" ht="13.5" thickBot="1">
      <c r="A334" s="206" t="s">
        <v>245</v>
      </c>
      <c r="B334" s="213">
        <f>SUM(B331:B333)</f>
        <v>3000</v>
      </c>
      <c r="C334" s="214">
        <v>0</v>
      </c>
      <c r="D334" s="214">
        <v>0</v>
      </c>
      <c r="E334" s="215">
        <v>0</v>
      </c>
      <c r="F334" s="179"/>
    </row>
    <row r="335" spans="1:6" ht="13.5" thickBot="1">
      <c r="A335" s="206" t="s">
        <v>246</v>
      </c>
      <c r="B335" s="217">
        <v>3000</v>
      </c>
      <c r="C335" s="214">
        <v>0</v>
      </c>
      <c r="D335" s="214">
        <v>0</v>
      </c>
      <c r="E335" s="215">
        <v>0</v>
      </c>
      <c r="F335" s="179"/>
    </row>
    <row r="336" spans="1:6" ht="15.75" thickBot="1">
      <c r="A336" s="255" t="s">
        <v>19</v>
      </c>
      <c r="B336" s="30">
        <f>SUM(B289)</f>
        <v>26000</v>
      </c>
      <c r="C336" s="30">
        <f>SUM(C289)</f>
        <v>0</v>
      </c>
      <c r="D336" s="30">
        <f>SUM(D289)</f>
        <v>0</v>
      </c>
      <c r="E336" s="225">
        <f>SUM(E289)</f>
        <v>0</v>
      </c>
      <c r="F336" s="179"/>
    </row>
    <row r="337" spans="1:6" ht="13.5" thickBot="1">
      <c r="A337" s="303" t="s">
        <v>10</v>
      </c>
      <c r="B337" s="296"/>
      <c r="C337" s="296"/>
      <c r="D337" s="296"/>
      <c r="E337" s="304"/>
      <c r="F337" s="179"/>
    </row>
    <row r="338" spans="1:6" ht="13.5" thickBot="1">
      <c r="A338" s="292" t="s">
        <v>4</v>
      </c>
      <c r="B338" s="293"/>
      <c r="C338" s="293"/>
      <c r="D338" s="293"/>
      <c r="E338" s="294"/>
      <c r="F338" s="179"/>
    </row>
    <row r="339" spans="1:6" ht="24" customHeight="1">
      <c r="A339" s="186" t="s">
        <v>170</v>
      </c>
      <c r="B339" s="187">
        <v>35</v>
      </c>
      <c r="C339" s="187">
        <v>0</v>
      </c>
      <c r="D339" s="187">
        <v>0</v>
      </c>
      <c r="E339" s="188">
        <v>0</v>
      </c>
      <c r="F339" s="189"/>
    </row>
    <row r="340" spans="1:6" ht="33" customHeight="1">
      <c r="A340" s="190" t="s">
        <v>171</v>
      </c>
      <c r="B340" s="187">
        <v>35</v>
      </c>
      <c r="C340" s="187">
        <v>0</v>
      </c>
      <c r="D340" s="187">
        <v>0</v>
      </c>
      <c r="E340" s="188">
        <v>0</v>
      </c>
      <c r="F340" s="189"/>
    </row>
    <row r="341" spans="1:6" ht="35.25" customHeight="1">
      <c r="A341" s="190" t="s">
        <v>172</v>
      </c>
      <c r="B341" s="191">
        <v>30</v>
      </c>
      <c r="C341" s="187">
        <v>0</v>
      </c>
      <c r="D341" s="187">
        <v>0</v>
      </c>
      <c r="E341" s="188">
        <v>0</v>
      </c>
      <c r="F341" s="189"/>
    </row>
    <row r="342" spans="1:6" ht="24.75" customHeight="1">
      <c r="A342" s="192" t="s">
        <v>173</v>
      </c>
      <c r="B342" s="187">
        <v>554</v>
      </c>
      <c r="C342" s="187">
        <v>0</v>
      </c>
      <c r="D342" s="187">
        <v>0</v>
      </c>
      <c r="E342" s="188">
        <v>0</v>
      </c>
      <c r="F342" s="193"/>
    </row>
    <row r="343" spans="1:7" ht="9.75" customHeight="1">
      <c r="A343" s="194" t="s">
        <v>174</v>
      </c>
      <c r="B343" s="195">
        <v>96.79</v>
      </c>
      <c r="C343" s="195">
        <v>0</v>
      </c>
      <c r="D343" s="195">
        <v>0</v>
      </c>
      <c r="E343" s="196">
        <v>0</v>
      </c>
      <c r="F343" s="193"/>
      <c r="G343" s="10"/>
    </row>
    <row r="344" spans="1:6" ht="14.25" customHeight="1">
      <c r="A344" s="194" t="s">
        <v>175</v>
      </c>
      <c r="B344" s="195">
        <v>43.55</v>
      </c>
      <c r="C344" s="195">
        <v>0</v>
      </c>
      <c r="D344" s="195">
        <v>0</v>
      </c>
      <c r="E344" s="196">
        <v>0</v>
      </c>
      <c r="F344" s="193"/>
    </row>
    <row r="345" spans="1:6" ht="13.5" customHeight="1">
      <c r="A345" s="194" t="s">
        <v>176</v>
      </c>
      <c r="B345" s="195">
        <v>52.26</v>
      </c>
      <c r="C345" s="195">
        <v>0</v>
      </c>
      <c r="D345" s="195">
        <v>0</v>
      </c>
      <c r="E345" s="196">
        <v>0</v>
      </c>
      <c r="F345" s="193"/>
    </row>
    <row r="346" spans="1:6" ht="13.5" customHeight="1">
      <c r="A346" s="194" t="s">
        <v>177</v>
      </c>
      <c r="B346" s="195">
        <v>72.6</v>
      </c>
      <c r="C346" s="195">
        <v>0</v>
      </c>
      <c r="D346" s="195">
        <v>0</v>
      </c>
      <c r="E346" s="196">
        <v>0</v>
      </c>
      <c r="F346" s="193"/>
    </row>
    <row r="347" spans="1:6" ht="13.5" customHeight="1">
      <c r="A347" s="194" t="s">
        <v>178</v>
      </c>
      <c r="B347" s="195">
        <v>125.6</v>
      </c>
      <c r="C347" s="195">
        <v>0</v>
      </c>
      <c r="D347" s="195">
        <v>0</v>
      </c>
      <c r="E347" s="196">
        <v>0</v>
      </c>
      <c r="F347" s="193"/>
    </row>
    <row r="348" spans="1:6" ht="12.75" customHeight="1">
      <c r="A348" s="194" t="s">
        <v>179</v>
      </c>
      <c r="B348" s="195">
        <v>18</v>
      </c>
      <c r="C348" s="195">
        <v>0</v>
      </c>
      <c r="D348" s="195">
        <v>0</v>
      </c>
      <c r="E348" s="196">
        <v>0</v>
      </c>
      <c r="F348" s="193"/>
    </row>
    <row r="349" spans="1:6" ht="15.75" customHeight="1">
      <c r="A349" s="194" t="s">
        <v>180</v>
      </c>
      <c r="B349" s="195">
        <v>72.6</v>
      </c>
      <c r="C349" s="195">
        <v>0</v>
      </c>
      <c r="D349" s="195">
        <v>0</v>
      </c>
      <c r="E349" s="196">
        <v>0</v>
      </c>
      <c r="F349" s="193"/>
    </row>
    <row r="350" spans="1:6" ht="12.75" customHeight="1">
      <c r="A350" s="194" t="s">
        <v>181</v>
      </c>
      <c r="B350" s="195">
        <v>72.6</v>
      </c>
      <c r="C350" s="195">
        <v>0</v>
      </c>
      <c r="D350" s="195">
        <v>0</v>
      </c>
      <c r="E350" s="196">
        <v>0</v>
      </c>
      <c r="F350" s="193"/>
    </row>
    <row r="351" spans="1:6" ht="15.75" customHeight="1">
      <c r="A351" s="192" t="s">
        <v>63</v>
      </c>
      <c r="B351" s="187">
        <v>100</v>
      </c>
      <c r="C351" s="187">
        <v>0</v>
      </c>
      <c r="D351" s="187">
        <v>0</v>
      </c>
      <c r="E351" s="188">
        <v>0</v>
      </c>
      <c r="F351" s="193"/>
    </row>
    <row r="352" spans="1:6" ht="33.75" customHeight="1">
      <c r="A352" s="192" t="s">
        <v>162</v>
      </c>
      <c r="B352" s="187">
        <v>227</v>
      </c>
      <c r="C352" s="187">
        <v>367</v>
      </c>
      <c r="D352" s="187">
        <v>367</v>
      </c>
      <c r="E352" s="188">
        <v>0</v>
      </c>
      <c r="F352" s="193"/>
    </row>
    <row r="353" spans="1:6" ht="24" customHeight="1">
      <c r="A353" s="192" t="s">
        <v>159</v>
      </c>
      <c r="B353" s="187">
        <v>96</v>
      </c>
      <c r="C353" s="187">
        <v>0</v>
      </c>
      <c r="D353" s="187">
        <v>0</v>
      </c>
      <c r="E353" s="188">
        <v>0</v>
      </c>
      <c r="F353" s="193"/>
    </row>
    <row r="354" spans="1:7" ht="60" customHeight="1">
      <c r="A354" s="192" t="s">
        <v>163</v>
      </c>
      <c r="B354" s="187">
        <v>145</v>
      </c>
      <c r="C354" s="187">
        <v>144</v>
      </c>
      <c r="D354" s="187">
        <v>474</v>
      </c>
      <c r="E354" s="188">
        <v>411</v>
      </c>
      <c r="F354" s="193"/>
      <c r="G354" s="10"/>
    </row>
    <row r="355" spans="1:6" ht="22.5" customHeight="1">
      <c r="A355" s="175" t="s">
        <v>160</v>
      </c>
      <c r="B355" s="176">
        <v>360</v>
      </c>
      <c r="C355" s="176">
        <v>0</v>
      </c>
      <c r="D355" s="176">
        <v>0</v>
      </c>
      <c r="E355" s="177">
        <v>0</v>
      </c>
      <c r="F355" s="10"/>
    </row>
    <row r="356" spans="1:6" ht="62.25" customHeight="1">
      <c r="A356" s="43" t="s">
        <v>164</v>
      </c>
      <c r="B356" s="9">
        <v>534</v>
      </c>
      <c r="C356" s="9">
        <v>0</v>
      </c>
      <c r="D356" s="9">
        <v>0</v>
      </c>
      <c r="E356" s="42">
        <v>0</v>
      </c>
      <c r="F356" s="10"/>
    </row>
    <row r="357" spans="1:6" ht="56.25" customHeight="1">
      <c r="A357" s="43" t="s">
        <v>166</v>
      </c>
      <c r="B357" s="9">
        <v>96</v>
      </c>
      <c r="C357" s="9">
        <v>0</v>
      </c>
      <c r="D357" s="9">
        <v>0</v>
      </c>
      <c r="E357" s="42">
        <v>0</v>
      </c>
      <c r="F357" s="10"/>
    </row>
    <row r="358" spans="1:6" ht="45.75" customHeight="1">
      <c r="A358" s="43" t="s">
        <v>167</v>
      </c>
      <c r="B358" s="9">
        <v>108</v>
      </c>
      <c r="C358" s="9">
        <v>0</v>
      </c>
      <c r="D358" s="9">
        <v>0</v>
      </c>
      <c r="E358" s="42">
        <v>0</v>
      </c>
      <c r="F358" s="10"/>
    </row>
    <row r="359" spans="1:6" ht="30.75" customHeight="1">
      <c r="A359" s="43" t="s">
        <v>161</v>
      </c>
      <c r="B359" s="9">
        <v>201</v>
      </c>
      <c r="C359" s="9">
        <v>0</v>
      </c>
      <c r="D359" s="9">
        <v>0</v>
      </c>
      <c r="E359" s="42">
        <v>0</v>
      </c>
      <c r="F359" s="10"/>
    </row>
    <row r="360" spans="1:6" ht="40.5" customHeight="1">
      <c r="A360" s="43" t="s">
        <v>165</v>
      </c>
      <c r="B360" s="9">
        <v>114</v>
      </c>
      <c r="C360" s="9">
        <v>0</v>
      </c>
      <c r="D360" s="9">
        <v>0</v>
      </c>
      <c r="E360" s="42">
        <v>0</v>
      </c>
      <c r="F360" s="10"/>
    </row>
    <row r="361" spans="1:5" ht="63.75">
      <c r="A361" s="161" t="s">
        <v>169</v>
      </c>
      <c r="B361" s="84">
        <v>0</v>
      </c>
      <c r="C361" s="84">
        <v>840</v>
      </c>
      <c r="D361" s="84">
        <v>785</v>
      </c>
      <c r="E361" s="143">
        <v>865</v>
      </c>
    </row>
    <row r="362" spans="1:6" ht="41.25" customHeight="1" thickBot="1">
      <c r="A362" s="43" t="s">
        <v>35</v>
      </c>
      <c r="B362" s="9">
        <v>177</v>
      </c>
      <c r="C362" s="9">
        <v>0</v>
      </c>
      <c r="D362" s="9">
        <v>0</v>
      </c>
      <c r="E362" s="42">
        <v>0</v>
      </c>
      <c r="F362" s="10"/>
    </row>
    <row r="363" spans="1:5" ht="26.25" customHeight="1" thickBot="1">
      <c r="A363" s="29" t="s">
        <v>15</v>
      </c>
      <c r="B363" s="30">
        <f>SUM(B339:B362)-B343-B344-B345-B346-B347-B348-B349-B350</f>
        <v>2812</v>
      </c>
      <c r="C363" s="30">
        <f>SUM(C339:C362)</f>
        <v>1351</v>
      </c>
      <c r="D363" s="30">
        <f>SUM(D339:D362)</f>
        <v>1626</v>
      </c>
      <c r="E363" s="225">
        <f>SUM(E339:E362)</f>
        <v>1276</v>
      </c>
    </row>
    <row r="364" spans="1:5" ht="12.75">
      <c r="A364" s="313" t="s">
        <v>6</v>
      </c>
      <c r="B364" s="289"/>
      <c r="C364" s="289"/>
      <c r="D364" s="289"/>
      <c r="E364" s="314"/>
    </row>
    <row r="365" spans="1:5" ht="40.5" customHeight="1">
      <c r="A365" s="46" t="s">
        <v>42</v>
      </c>
      <c r="B365" s="9">
        <v>1</v>
      </c>
      <c r="C365" s="9">
        <v>0</v>
      </c>
      <c r="D365" s="9">
        <v>0</v>
      </c>
      <c r="E365" s="42">
        <v>0</v>
      </c>
    </row>
    <row r="366" spans="1:5" ht="42.75" customHeight="1">
      <c r="A366" s="46" t="s">
        <v>43</v>
      </c>
      <c r="B366" s="9">
        <v>17</v>
      </c>
      <c r="C366" s="9">
        <v>0</v>
      </c>
      <c r="D366" s="9">
        <v>0</v>
      </c>
      <c r="E366" s="42">
        <v>0</v>
      </c>
    </row>
    <row r="367" spans="1:5" ht="18" customHeight="1">
      <c r="A367" s="46" t="s">
        <v>127</v>
      </c>
      <c r="B367" s="9">
        <v>440</v>
      </c>
      <c r="C367" s="9">
        <v>430</v>
      </c>
      <c r="D367" s="9">
        <v>430</v>
      </c>
      <c r="E367" s="42">
        <v>430</v>
      </c>
    </row>
    <row r="368" spans="1:5" ht="12.75">
      <c r="A368" s="44" t="s">
        <v>18</v>
      </c>
      <c r="B368" s="14">
        <f>SUM(B365:B367)</f>
        <v>458</v>
      </c>
      <c r="C368" s="14">
        <f>SUM(C365:C367)</f>
        <v>430</v>
      </c>
      <c r="D368" s="14">
        <f>SUM(D365:D367)</f>
        <v>430</v>
      </c>
      <c r="E368" s="40">
        <f>SUM(E365:E367)</f>
        <v>430</v>
      </c>
    </row>
    <row r="369" spans="1:5" ht="16.5" thickBot="1">
      <c r="A369" s="254" t="s">
        <v>17</v>
      </c>
      <c r="B369" s="18">
        <f>SUM(B363+B368)</f>
        <v>3270</v>
      </c>
      <c r="C369" s="18">
        <f>SUM(C363+C368)</f>
        <v>1781</v>
      </c>
      <c r="D369" s="18">
        <f>SUM(D363+D368)</f>
        <v>2056</v>
      </c>
      <c r="E369" s="49">
        <f>SUM(E363+E368)</f>
        <v>1706</v>
      </c>
    </row>
    <row r="370" spans="1:5" ht="17.25" thickBot="1">
      <c r="A370" s="253" t="s">
        <v>140</v>
      </c>
      <c r="B370" s="20">
        <f>SUM(B336+B369)</f>
        <v>29270</v>
      </c>
      <c r="C370" s="20">
        <f>SUM(C336+C369)</f>
        <v>1781</v>
      </c>
      <c r="D370" s="20">
        <f>SUM(D336+D369)</f>
        <v>2056</v>
      </c>
      <c r="E370" s="21">
        <f>SUM(E336+E369)</f>
        <v>1706</v>
      </c>
    </row>
    <row r="371" spans="1:9" ht="12" customHeight="1">
      <c r="A371" s="131" t="s">
        <v>76</v>
      </c>
      <c r="B371" s="107">
        <f>SUM(B289+B342)</f>
        <v>26554</v>
      </c>
      <c r="C371" s="107">
        <f>SUM(C289+C342)</f>
        <v>0</v>
      </c>
      <c r="D371" s="107">
        <f>SUM(D289+D342)</f>
        <v>0</v>
      </c>
      <c r="E371" s="151">
        <f>SUM(E289+E342)</f>
        <v>0</v>
      </c>
      <c r="F371" s="73"/>
      <c r="G371" s="73"/>
      <c r="H371" s="73"/>
      <c r="I371" s="3"/>
    </row>
    <row r="372" spans="1:9" ht="0.75" customHeight="1">
      <c r="A372" s="77"/>
      <c r="B372" s="108"/>
      <c r="C372" s="108"/>
      <c r="D372" s="108"/>
      <c r="E372" s="120"/>
      <c r="F372" s="73"/>
      <c r="G372" s="73"/>
      <c r="H372" s="73"/>
      <c r="I372" s="3"/>
    </row>
    <row r="373" spans="1:9" ht="11.25" customHeight="1">
      <c r="A373" s="74" t="s">
        <v>79</v>
      </c>
      <c r="B373" s="129">
        <f>SUM(B369-B342)</f>
        <v>2716</v>
      </c>
      <c r="C373" s="129">
        <f>SUM(C369-C342)</f>
        <v>1781</v>
      </c>
      <c r="D373" s="129">
        <f>SUM(D369-D342)</f>
        <v>2056</v>
      </c>
      <c r="E373" s="160">
        <f>SUM(E369-E342)</f>
        <v>1706</v>
      </c>
      <c r="F373" s="73"/>
      <c r="G373" s="73"/>
      <c r="H373" s="73"/>
      <c r="I373" s="3"/>
    </row>
    <row r="374" spans="1:9" ht="11.25" customHeight="1" thickBot="1">
      <c r="A374" s="276"/>
      <c r="B374" s="277"/>
      <c r="C374" s="277"/>
      <c r="D374" s="277"/>
      <c r="E374" s="278"/>
      <c r="F374" s="73"/>
      <c r="G374" s="73"/>
      <c r="H374" s="73"/>
      <c r="I374" s="3"/>
    </row>
    <row r="375" spans="1:5" s="3" customFormat="1" ht="16.5" customHeight="1" thickBot="1">
      <c r="A375" s="305" t="s">
        <v>60</v>
      </c>
      <c r="B375" s="306"/>
      <c r="C375" s="306"/>
      <c r="D375" s="306"/>
      <c r="E375" s="307"/>
    </row>
    <row r="376" spans="1:5" ht="12.75">
      <c r="A376" s="342" t="s">
        <v>0</v>
      </c>
      <c r="B376" s="287"/>
      <c r="C376" s="287"/>
      <c r="D376" s="287"/>
      <c r="E376" s="343"/>
    </row>
    <row r="377" spans="1:5" ht="18.75" customHeight="1">
      <c r="A377" s="45" t="s">
        <v>61</v>
      </c>
      <c r="B377" s="11">
        <v>43874</v>
      </c>
      <c r="C377" s="9">
        <v>0</v>
      </c>
      <c r="D377" s="9">
        <v>0</v>
      </c>
      <c r="E377" s="42">
        <v>0</v>
      </c>
    </row>
    <row r="378" spans="1:5" ht="29.25" customHeight="1">
      <c r="A378" s="162" t="s">
        <v>154</v>
      </c>
      <c r="B378" s="12">
        <v>582</v>
      </c>
      <c r="C378" s="9">
        <v>0</v>
      </c>
      <c r="D378" s="9">
        <v>0</v>
      </c>
      <c r="E378" s="42">
        <v>0</v>
      </c>
    </row>
    <row r="379" spans="1:5" ht="27" customHeight="1">
      <c r="A379" s="43" t="s">
        <v>62</v>
      </c>
      <c r="B379" s="12">
        <v>450</v>
      </c>
      <c r="C379" s="9">
        <v>0</v>
      </c>
      <c r="D379" s="9">
        <v>0</v>
      </c>
      <c r="E379" s="42">
        <v>0</v>
      </c>
    </row>
    <row r="380" spans="1:5" ht="22.5" customHeight="1">
      <c r="A380" s="44" t="s">
        <v>12</v>
      </c>
      <c r="B380" s="13">
        <f>SUM(B377:B379)</f>
        <v>44906</v>
      </c>
      <c r="C380" s="13">
        <f>SUM(C377:C379)</f>
        <v>0</v>
      </c>
      <c r="D380" s="13">
        <f>SUM(D377:D379)</f>
        <v>0</v>
      </c>
      <c r="E380" s="60">
        <f>SUM(E377:E379)</f>
        <v>0</v>
      </c>
    </row>
    <row r="381" spans="1:5" ht="14.25" customHeight="1">
      <c r="A381" s="65" t="s">
        <v>144</v>
      </c>
      <c r="B381" s="17">
        <f>SUM(B380)</f>
        <v>44906</v>
      </c>
      <c r="C381" s="17">
        <f>SUM(C380)</f>
        <v>0</v>
      </c>
      <c r="D381" s="17">
        <f>SUM(D380)</f>
        <v>0</v>
      </c>
      <c r="E381" s="54">
        <f>SUM(E380)</f>
        <v>0</v>
      </c>
    </row>
    <row r="382" spans="1:9" ht="12.75">
      <c r="A382" s="163" t="s">
        <v>77</v>
      </c>
      <c r="B382" s="107">
        <f>SUM(B377)</f>
        <v>43874</v>
      </c>
      <c r="C382" s="107">
        <f>SUM(C377)</f>
        <v>0</v>
      </c>
      <c r="D382" s="107">
        <f>SUM(D377)</f>
        <v>0</v>
      </c>
      <c r="E382" s="151">
        <f>SUM(E377)</f>
        <v>0</v>
      </c>
      <c r="F382" s="73"/>
      <c r="G382" s="73"/>
      <c r="H382" s="73"/>
      <c r="I382" s="3"/>
    </row>
    <row r="383" spans="1:9" ht="12.75">
      <c r="A383" s="74" t="s">
        <v>79</v>
      </c>
      <c r="B383" s="129">
        <f>SUM(B378:B379)</f>
        <v>1032</v>
      </c>
      <c r="C383" s="129">
        <f>SUM(C378:C379)</f>
        <v>0</v>
      </c>
      <c r="D383" s="129">
        <f>SUM(D378:D379)</f>
        <v>0</v>
      </c>
      <c r="E383" s="160">
        <f>SUM(E378:E379)</f>
        <v>0</v>
      </c>
      <c r="F383" s="73"/>
      <c r="G383" s="73"/>
      <c r="H383" s="73"/>
      <c r="I383" s="3"/>
    </row>
    <row r="384" spans="1:9" ht="13.5" thickBot="1">
      <c r="A384" s="276"/>
      <c r="B384" s="277"/>
      <c r="C384" s="277"/>
      <c r="D384" s="277"/>
      <c r="E384" s="278"/>
      <c r="F384" s="73"/>
      <c r="G384" s="73"/>
      <c r="H384" s="73"/>
      <c r="I384" s="3"/>
    </row>
    <row r="385" spans="1:5" ht="18.75" thickBot="1">
      <c r="A385" s="305" t="s">
        <v>64</v>
      </c>
      <c r="B385" s="306"/>
      <c r="C385" s="306"/>
      <c r="D385" s="306"/>
      <c r="E385" s="307"/>
    </row>
    <row r="386" spans="1:5" ht="12.75">
      <c r="A386" s="342" t="s">
        <v>0</v>
      </c>
      <c r="B386" s="287"/>
      <c r="C386" s="287"/>
      <c r="D386" s="287"/>
      <c r="E386" s="343"/>
    </row>
    <row r="387" spans="1:8" ht="25.5">
      <c r="A387" s="41" t="s">
        <v>155</v>
      </c>
      <c r="B387" s="9">
        <v>10540</v>
      </c>
      <c r="C387" s="9">
        <v>5000</v>
      </c>
      <c r="D387" s="9">
        <v>5000</v>
      </c>
      <c r="E387" s="42">
        <v>0</v>
      </c>
      <c r="H387" s="10"/>
    </row>
    <row r="388" spans="1:5" s="267" customFormat="1" ht="20.25" customHeight="1">
      <c r="A388" s="269" t="s">
        <v>12</v>
      </c>
      <c r="B388" s="270">
        <f>SUM(B387:B387)</f>
        <v>10540</v>
      </c>
      <c r="C388" s="270">
        <f>SUM(C387:C387)</f>
        <v>5000</v>
      </c>
      <c r="D388" s="270">
        <f>SUM(D387:D387)</f>
        <v>5000</v>
      </c>
      <c r="E388" s="271">
        <f>SUM(E387:E387)</f>
        <v>0</v>
      </c>
    </row>
    <row r="389" spans="1:5" ht="12.75">
      <c r="A389" s="340" t="s">
        <v>1</v>
      </c>
      <c r="B389" s="288"/>
      <c r="C389" s="288"/>
      <c r="D389" s="288"/>
      <c r="E389" s="341"/>
    </row>
    <row r="390" spans="1:5" ht="12.75">
      <c r="A390" s="35" t="s">
        <v>65</v>
      </c>
      <c r="B390" s="8">
        <v>3532</v>
      </c>
      <c r="C390" s="9">
        <v>0</v>
      </c>
      <c r="D390" s="9">
        <v>0</v>
      </c>
      <c r="E390" s="42">
        <v>0</v>
      </c>
    </row>
    <row r="391" spans="1:5" ht="25.5">
      <c r="A391" s="41" t="s">
        <v>66</v>
      </c>
      <c r="B391" s="9">
        <v>3524</v>
      </c>
      <c r="C391" s="9">
        <v>0</v>
      </c>
      <c r="D391" s="9">
        <v>0</v>
      </c>
      <c r="E391" s="42">
        <v>0</v>
      </c>
    </row>
    <row r="392" spans="1:5" ht="29.25" customHeight="1">
      <c r="A392" s="41" t="s">
        <v>74</v>
      </c>
      <c r="B392" s="9">
        <v>4288</v>
      </c>
      <c r="C392" s="9">
        <v>0</v>
      </c>
      <c r="D392" s="9">
        <v>0</v>
      </c>
      <c r="E392" s="42">
        <v>0</v>
      </c>
    </row>
    <row r="393" spans="1:5" ht="29.25" customHeight="1">
      <c r="A393" s="41" t="s">
        <v>156</v>
      </c>
      <c r="B393" s="9">
        <v>1014</v>
      </c>
      <c r="C393" s="9">
        <v>0</v>
      </c>
      <c r="D393" s="9">
        <v>0</v>
      </c>
      <c r="E393" s="42">
        <v>0</v>
      </c>
    </row>
    <row r="394" spans="1:5" ht="29.25" customHeight="1">
      <c r="A394" s="41" t="s">
        <v>157</v>
      </c>
      <c r="B394" s="9">
        <v>8400</v>
      </c>
      <c r="C394" s="9">
        <v>0</v>
      </c>
      <c r="D394" s="9">
        <v>0</v>
      </c>
      <c r="E394" s="42">
        <v>0</v>
      </c>
    </row>
    <row r="395" spans="1:5" ht="29.25" customHeight="1">
      <c r="A395" s="41" t="s">
        <v>158</v>
      </c>
      <c r="B395" s="9">
        <v>5500</v>
      </c>
      <c r="C395" s="9"/>
      <c r="D395" s="9"/>
      <c r="E395" s="42"/>
    </row>
    <row r="396" spans="1:5" ht="15">
      <c r="A396" s="252" t="s">
        <v>19</v>
      </c>
      <c r="B396" s="14">
        <f>SUM(B390:B395)</f>
        <v>26258</v>
      </c>
      <c r="C396" s="9">
        <v>0</v>
      </c>
      <c r="D396" s="9">
        <v>0</v>
      </c>
      <c r="E396" s="42">
        <v>0</v>
      </c>
    </row>
    <row r="397" spans="1:5" ht="15" customHeight="1">
      <c r="A397" s="347" t="s">
        <v>10</v>
      </c>
      <c r="B397" s="348"/>
      <c r="C397" s="348"/>
      <c r="D397" s="348"/>
      <c r="E397" s="349"/>
    </row>
    <row r="398" spans="1:5" ht="17.25" customHeight="1">
      <c r="A398" s="347" t="s">
        <v>4</v>
      </c>
      <c r="B398" s="348"/>
      <c r="C398" s="348"/>
      <c r="D398" s="348"/>
      <c r="E398" s="349"/>
    </row>
    <row r="399" spans="1:5" ht="25.5">
      <c r="A399" s="41" t="s">
        <v>253</v>
      </c>
      <c r="B399" s="9">
        <f>SUM(B400:B409)</f>
        <v>641</v>
      </c>
      <c r="C399" s="9">
        <v>0</v>
      </c>
      <c r="D399" s="9">
        <v>0</v>
      </c>
      <c r="E399" s="42">
        <v>0</v>
      </c>
    </row>
    <row r="400" spans="1:5" ht="24">
      <c r="A400" s="227" t="s">
        <v>254</v>
      </c>
      <c r="B400" s="228">
        <v>119.5</v>
      </c>
      <c r="C400" s="228">
        <v>0</v>
      </c>
      <c r="D400" s="228">
        <v>0</v>
      </c>
      <c r="E400" s="242">
        <v>0</v>
      </c>
    </row>
    <row r="401" spans="1:5" ht="22.5" customHeight="1">
      <c r="A401" s="227" t="s">
        <v>255</v>
      </c>
      <c r="B401" s="228">
        <v>30</v>
      </c>
      <c r="C401" s="228">
        <v>0</v>
      </c>
      <c r="D401" s="228">
        <v>0</v>
      </c>
      <c r="E401" s="242">
        <v>0</v>
      </c>
    </row>
    <row r="402" spans="1:5" ht="22.5" customHeight="1">
      <c r="A402" s="227" t="s">
        <v>256</v>
      </c>
      <c r="B402" s="228">
        <v>75</v>
      </c>
      <c r="C402" s="228">
        <v>0</v>
      </c>
      <c r="D402" s="228">
        <v>0</v>
      </c>
      <c r="E402" s="242">
        <v>0</v>
      </c>
    </row>
    <row r="403" spans="1:5" ht="34.5" customHeight="1">
      <c r="A403" s="227" t="s">
        <v>257</v>
      </c>
      <c r="B403" s="228">
        <v>21</v>
      </c>
      <c r="C403" s="228">
        <v>0</v>
      </c>
      <c r="D403" s="228">
        <v>0</v>
      </c>
      <c r="E403" s="242">
        <v>0</v>
      </c>
    </row>
    <row r="404" spans="1:5" ht="37.5" customHeight="1">
      <c r="A404" s="227" t="s">
        <v>258</v>
      </c>
      <c r="B404" s="228">
        <v>18</v>
      </c>
      <c r="C404" s="228">
        <v>0</v>
      </c>
      <c r="D404" s="228">
        <v>0</v>
      </c>
      <c r="E404" s="242">
        <v>0</v>
      </c>
    </row>
    <row r="405" spans="1:5" ht="38.25" customHeight="1">
      <c r="A405" s="227" t="s">
        <v>259</v>
      </c>
      <c r="B405" s="228">
        <v>45</v>
      </c>
      <c r="C405" s="228">
        <v>0</v>
      </c>
      <c r="D405" s="228">
        <v>0</v>
      </c>
      <c r="E405" s="242">
        <v>0</v>
      </c>
    </row>
    <row r="406" spans="1:5" ht="35.25" customHeight="1">
      <c r="A406" s="227" t="s">
        <v>260</v>
      </c>
      <c r="B406" s="228">
        <v>27.5</v>
      </c>
      <c r="C406" s="228">
        <v>0</v>
      </c>
      <c r="D406" s="228">
        <v>0</v>
      </c>
      <c r="E406" s="242">
        <v>0</v>
      </c>
    </row>
    <row r="407" spans="1:5" ht="36">
      <c r="A407" s="227" t="s">
        <v>261</v>
      </c>
      <c r="B407" s="228">
        <v>80</v>
      </c>
      <c r="C407" s="228">
        <v>0</v>
      </c>
      <c r="D407" s="228">
        <v>0</v>
      </c>
      <c r="E407" s="242">
        <v>0</v>
      </c>
    </row>
    <row r="408" spans="1:5" ht="16.5" customHeight="1">
      <c r="A408" s="227" t="s">
        <v>295</v>
      </c>
      <c r="B408" s="228">
        <v>215</v>
      </c>
      <c r="C408" s="228">
        <v>0</v>
      </c>
      <c r="D408" s="228">
        <v>0</v>
      </c>
      <c r="E408" s="242">
        <v>0</v>
      </c>
    </row>
    <row r="409" spans="1:5" ht="15" customHeight="1">
      <c r="A409" s="229" t="s">
        <v>262</v>
      </c>
      <c r="B409" s="228">
        <v>10</v>
      </c>
      <c r="C409" s="228">
        <v>0</v>
      </c>
      <c r="D409" s="228">
        <v>0</v>
      </c>
      <c r="E409" s="242">
        <v>0</v>
      </c>
    </row>
    <row r="410" spans="1:5" ht="24.75" customHeight="1">
      <c r="A410" s="39" t="s">
        <v>15</v>
      </c>
      <c r="B410" s="14">
        <f>SUM(B399:B399)</f>
        <v>641</v>
      </c>
      <c r="C410" s="14">
        <f>SUM(C399:C399)</f>
        <v>0</v>
      </c>
      <c r="D410" s="14">
        <f>SUM(D399:D399)</f>
        <v>0</v>
      </c>
      <c r="E410" s="40">
        <f>SUM(E399:E399)</f>
        <v>0</v>
      </c>
    </row>
    <row r="411" spans="1:5" ht="21" customHeight="1">
      <c r="A411" s="313" t="s">
        <v>6</v>
      </c>
      <c r="B411" s="289"/>
      <c r="C411" s="289"/>
      <c r="D411" s="289"/>
      <c r="E411" s="314"/>
    </row>
    <row r="412" spans="1:5" ht="42" customHeight="1">
      <c r="A412" s="46" t="s">
        <v>317</v>
      </c>
      <c r="B412" s="9">
        <v>153</v>
      </c>
      <c r="C412" s="9">
        <v>0</v>
      </c>
      <c r="D412" s="9">
        <v>0</v>
      </c>
      <c r="E412" s="42">
        <v>0</v>
      </c>
    </row>
    <row r="413" spans="1:5" ht="30" customHeight="1">
      <c r="A413" s="44" t="s">
        <v>18</v>
      </c>
      <c r="B413" s="14">
        <f>SUM(B412:B412)</f>
        <v>153</v>
      </c>
      <c r="C413" s="14">
        <f>SUM(C412:C412)</f>
        <v>0</v>
      </c>
      <c r="D413" s="14">
        <f>SUM(D412:D412)</f>
        <v>0</v>
      </c>
      <c r="E413" s="40">
        <f>SUM(E412:E412)</f>
        <v>0</v>
      </c>
    </row>
    <row r="414" spans="1:5" ht="26.25" customHeight="1">
      <c r="A414" s="51" t="s">
        <v>17</v>
      </c>
      <c r="B414" s="15">
        <f>SUM(B410+B412)</f>
        <v>794</v>
      </c>
      <c r="C414" s="15">
        <f>SUM(C410)</f>
        <v>0</v>
      </c>
      <c r="D414" s="15">
        <f>SUM(D410)</f>
        <v>0</v>
      </c>
      <c r="E414" s="52">
        <f>SUM(E410)</f>
        <v>0</v>
      </c>
    </row>
    <row r="415" spans="1:5" ht="20.25" customHeight="1">
      <c r="A415" s="68" t="s">
        <v>141</v>
      </c>
      <c r="B415" s="23">
        <f>SUM(B388+B396+B414)</f>
        <v>37592</v>
      </c>
      <c r="C415" s="23">
        <f>SUM(C388+C396+C414)</f>
        <v>5000</v>
      </c>
      <c r="D415" s="23">
        <f>SUM(D388+D396+D414)</f>
        <v>5000</v>
      </c>
      <c r="E415" s="69">
        <f>SUM(E388+E396+E414)</f>
        <v>0</v>
      </c>
    </row>
    <row r="416" spans="1:9" ht="19.5" customHeight="1" thickBot="1">
      <c r="A416" s="74" t="s">
        <v>79</v>
      </c>
      <c r="B416" s="129">
        <f>SUM(B415)</f>
        <v>37592</v>
      </c>
      <c r="C416" s="129">
        <f>SUM(C415)</f>
        <v>5000</v>
      </c>
      <c r="D416" s="129">
        <f>SUM(D415)</f>
        <v>5000</v>
      </c>
      <c r="E416" s="160">
        <f>SUM(E415)</f>
        <v>0</v>
      </c>
      <c r="F416" s="73"/>
      <c r="G416" s="73"/>
      <c r="H416" s="73"/>
      <c r="I416" s="3"/>
    </row>
    <row r="417" spans="1:5" ht="27.75" customHeight="1" thickBot="1">
      <c r="A417" s="19" t="s">
        <v>142</v>
      </c>
      <c r="B417" s="20">
        <f>B97+B107+B129+B141+B219+B266+B284+B370+B381+B415</f>
        <v>151571</v>
      </c>
      <c r="C417" s="20">
        <f>C97+C107+C129+C141+C219+C266+C284+C370+C381+C415</f>
        <v>18805</v>
      </c>
      <c r="D417" s="20">
        <f>D97+D107+D129+D141+D219+D266+D284+D370+D381+D415</f>
        <v>13396</v>
      </c>
      <c r="E417" s="21">
        <f>E97+E107+E129+E141+E219+E266+E284+E370+E381+E415</f>
        <v>7196</v>
      </c>
    </row>
    <row r="418" spans="1:9" ht="12.75">
      <c r="A418" s="74" t="s">
        <v>75</v>
      </c>
      <c r="B418" s="103">
        <f>B108+B220+B267+B160</f>
        <v>23676.19</v>
      </c>
      <c r="C418" s="103">
        <f>C108+C220+C267</f>
        <v>1689</v>
      </c>
      <c r="D418" s="103">
        <f>D108+D220+D267</f>
        <v>1394</v>
      </c>
      <c r="E418" s="164">
        <f>E108+E220+E267</f>
        <v>610</v>
      </c>
      <c r="F418" s="73"/>
      <c r="G418" s="73"/>
      <c r="H418" s="98"/>
      <c r="I418" s="3"/>
    </row>
    <row r="419" spans="1:9" ht="12.75">
      <c r="A419" s="75"/>
      <c r="B419" s="117"/>
      <c r="C419" s="118"/>
      <c r="D419" s="118"/>
      <c r="E419" s="119"/>
      <c r="F419" s="73"/>
      <c r="G419" s="73"/>
      <c r="H419" s="73"/>
      <c r="I419" s="3"/>
    </row>
    <row r="420" spans="1:9" ht="15" customHeight="1">
      <c r="A420" s="76" t="s">
        <v>76</v>
      </c>
      <c r="B420" s="103">
        <f>SUM(B98+B269+B371)</f>
        <v>29234</v>
      </c>
      <c r="C420" s="103">
        <f>SUM(C98+C269+C371)</f>
        <v>0</v>
      </c>
      <c r="D420" s="103">
        <f>SUM(D98+D269+D371)</f>
        <v>0</v>
      </c>
      <c r="E420" s="164">
        <f>SUM(E98+E269+E371)</f>
        <v>0</v>
      </c>
      <c r="F420" s="73"/>
      <c r="G420" s="73"/>
      <c r="H420" s="73"/>
      <c r="I420" s="3"/>
    </row>
    <row r="421" spans="1:9" ht="12.75">
      <c r="A421" s="76"/>
      <c r="B421" s="72"/>
      <c r="C421" s="100"/>
      <c r="D421" s="100"/>
      <c r="E421" s="101"/>
      <c r="F421" s="73"/>
      <c r="G421" s="73"/>
      <c r="H421" s="73"/>
      <c r="I421" s="3"/>
    </row>
    <row r="422" spans="1:9" ht="16.5" customHeight="1">
      <c r="A422" s="163" t="s">
        <v>248</v>
      </c>
      <c r="B422" s="133">
        <f>SUM(B377+B286)</f>
        <v>43889</v>
      </c>
      <c r="C422" s="133">
        <f>SUM(C377+C286)</f>
        <v>0</v>
      </c>
      <c r="D422" s="133">
        <f>SUM(D377+D286)</f>
        <v>0</v>
      </c>
      <c r="E422" s="133">
        <f>SUM(E377+E286)</f>
        <v>0</v>
      </c>
      <c r="F422" s="73"/>
      <c r="G422" s="73"/>
      <c r="H422" s="73"/>
      <c r="I422" s="3"/>
    </row>
    <row r="423" spans="1:9" ht="15" customHeight="1">
      <c r="A423" s="165" t="s">
        <v>78</v>
      </c>
      <c r="B423" s="72"/>
      <c r="C423" s="100"/>
      <c r="D423" s="100"/>
      <c r="E423" s="101"/>
      <c r="F423" s="73"/>
      <c r="G423" s="73"/>
      <c r="H423" s="73"/>
      <c r="I423" s="3"/>
    </row>
    <row r="424" spans="1:9" ht="12.75">
      <c r="A424" s="166" t="s">
        <v>79</v>
      </c>
      <c r="B424" s="133">
        <f>B100+B130+B142+B222+B271+B285+B373+B383+B416</f>
        <v>54771.81</v>
      </c>
      <c r="C424" s="133">
        <f>C100+C130+C142+C222+C271+C285+C373+C383+C416+C378</f>
        <v>17116</v>
      </c>
      <c r="D424" s="140">
        <f>D100+D130+D142+D222+D271+D285+D373+D383+D416+D378</f>
        <v>12002</v>
      </c>
      <c r="E424" s="167">
        <f>E100+E130+E142+E222+E271+E285+E373+E383+E416+E378</f>
        <v>6586</v>
      </c>
      <c r="F424" s="73"/>
      <c r="G424" s="73"/>
      <c r="H424" s="73"/>
      <c r="I424" s="3"/>
    </row>
    <row r="425" spans="1:9" ht="8.25" customHeight="1" thickBot="1">
      <c r="A425" s="168"/>
      <c r="B425" s="169"/>
      <c r="C425" s="170"/>
      <c r="D425" s="171"/>
      <c r="E425" s="172"/>
      <c r="F425" s="73"/>
      <c r="G425" s="73"/>
      <c r="H425" s="73"/>
      <c r="I425" s="3"/>
    </row>
    <row r="426" spans="1:9" ht="8.25" customHeight="1">
      <c r="A426" s="73"/>
      <c r="B426" s="285"/>
      <c r="C426" s="286"/>
      <c r="D426" s="286"/>
      <c r="E426" s="286"/>
      <c r="F426" s="73"/>
      <c r="G426" s="73"/>
      <c r="H426" s="73"/>
      <c r="I426" s="3"/>
    </row>
    <row r="427" spans="1:9" ht="8.25" customHeight="1">
      <c r="A427" s="73"/>
      <c r="B427" s="285"/>
      <c r="C427" s="286"/>
      <c r="D427" s="286"/>
      <c r="E427" s="286"/>
      <c r="F427" s="73"/>
      <c r="G427" s="73"/>
      <c r="H427" s="73"/>
      <c r="I427" s="3"/>
    </row>
    <row r="428" spans="1:9" ht="8.25" customHeight="1">
      <c r="A428" s="73"/>
      <c r="B428" s="285"/>
      <c r="C428" s="286"/>
      <c r="D428" s="286"/>
      <c r="E428" s="286"/>
      <c r="F428" s="73"/>
      <c r="G428" s="73"/>
      <c r="H428" s="73"/>
      <c r="I428" s="3"/>
    </row>
    <row r="429" spans="2:5" ht="9" customHeight="1">
      <c r="B429" s="3"/>
      <c r="C429" s="3"/>
      <c r="D429" s="3"/>
      <c r="E429" s="3"/>
    </row>
    <row r="430" spans="1:5" ht="12.75">
      <c r="A430" s="2"/>
      <c r="B430" s="141"/>
      <c r="C430" s="3"/>
      <c r="D430" s="339"/>
      <c r="E430" s="339"/>
    </row>
    <row r="431" spans="1:5" ht="11.25" customHeight="1">
      <c r="A431" s="2"/>
      <c r="B431" s="3"/>
      <c r="C431" s="3"/>
      <c r="D431" s="3"/>
      <c r="E431" s="3"/>
    </row>
    <row r="432" spans="1:5" ht="12.75">
      <c r="A432" s="2"/>
      <c r="C432" s="3"/>
      <c r="D432" s="339"/>
      <c r="E432" s="339"/>
    </row>
    <row r="433" spans="3:5" ht="12.75">
      <c r="C433" s="3"/>
      <c r="D433" s="3"/>
      <c r="E433" s="3"/>
    </row>
    <row r="434" spans="2:5" ht="12.75">
      <c r="B434" s="2"/>
      <c r="C434" s="3"/>
      <c r="D434" s="3"/>
      <c r="E434" s="3"/>
    </row>
    <row r="435" spans="1:6" ht="12.75">
      <c r="A435" s="226" t="s">
        <v>249</v>
      </c>
      <c r="C435" s="226"/>
      <c r="D435" s="226"/>
      <c r="E435" s="226"/>
      <c r="F435" s="226"/>
    </row>
    <row r="436" spans="3:5" ht="12.75">
      <c r="C436" s="3"/>
      <c r="D436" s="3"/>
      <c r="E436" s="3"/>
    </row>
    <row r="437" spans="2:5" ht="12.75">
      <c r="B437" s="2"/>
      <c r="C437" s="3"/>
      <c r="D437" s="3"/>
      <c r="E437" s="3"/>
    </row>
    <row r="438" spans="2:5" ht="12.75">
      <c r="B438" s="2"/>
      <c r="C438" s="3"/>
      <c r="D438" s="3"/>
      <c r="E438" s="3"/>
    </row>
    <row r="439" spans="2:5" ht="12.75">
      <c r="B439" s="3"/>
      <c r="C439" s="3"/>
      <c r="D439" s="3"/>
      <c r="E439" s="3"/>
    </row>
    <row r="440" spans="2:5" ht="12.75">
      <c r="B440" s="3"/>
      <c r="C440" s="3"/>
      <c r="D440" s="3"/>
      <c r="E440" s="3"/>
    </row>
    <row r="441" spans="2:5" ht="12.75">
      <c r="B441" s="3"/>
      <c r="C441" s="3"/>
      <c r="D441" s="3"/>
      <c r="E441" s="3"/>
    </row>
    <row r="442" spans="2:5" ht="12.75">
      <c r="B442" s="3"/>
      <c r="C442" s="3"/>
      <c r="D442" s="3"/>
      <c r="E442" s="3"/>
    </row>
    <row r="443" spans="2:5" ht="12.75">
      <c r="B443" s="3"/>
      <c r="C443" s="3"/>
      <c r="D443" s="3"/>
      <c r="E443" s="3"/>
    </row>
    <row r="444" spans="2:5" ht="12.75">
      <c r="B444" s="3"/>
      <c r="C444" s="3"/>
      <c r="D444" s="3"/>
      <c r="E444" s="3"/>
    </row>
    <row r="445" spans="2:5" ht="12.75">
      <c r="B445" s="3"/>
      <c r="C445" s="3"/>
      <c r="D445" s="3"/>
      <c r="E445" s="3"/>
    </row>
    <row r="446" spans="2:5" ht="12.75">
      <c r="B446" s="3"/>
      <c r="C446" s="3"/>
      <c r="D446" s="3"/>
      <c r="E446" s="3"/>
    </row>
    <row r="447" spans="2:5" ht="12.75">
      <c r="B447" s="3"/>
      <c r="C447" s="3"/>
      <c r="D447" s="3"/>
      <c r="E447" s="3"/>
    </row>
    <row r="448" spans="2:5" ht="12.75">
      <c r="B448" s="3"/>
      <c r="C448" s="3"/>
      <c r="D448" s="3"/>
      <c r="E448" s="3"/>
    </row>
    <row r="449" spans="2:5" ht="12.75">
      <c r="B449" s="3"/>
      <c r="C449" s="3"/>
      <c r="D449" s="3"/>
      <c r="E449" s="3"/>
    </row>
    <row r="450" spans="2:5" ht="12.75">
      <c r="B450" s="3"/>
      <c r="C450" s="3"/>
      <c r="D450" s="3"/>
      <c r="E450" s="3"/>
    </row>
    <row r="451" spans="2:5" ht="12.75">
      <c r="B451" s="3"/>
      <c r="C451" s="3"/>
      <c r="D451" s="3"/>
      <c r="E451" s="3"/>
    </row>
    <row r="452" spans="2:5" ht="12.75">
      <c r="B452" s="3"/>
      <c r="C452" s="3"/>
      <c r="D452" s="3"/>
      <c r="E452" s="3"/>
    </row>
    <row r="453" spans="2:5" ht="12.75">
      <c r="B453" s="3"/>
      <c r="C453" s="3"/>
      <c r="D453" s="3"/>
      <c r="E453" s="3"/>
    </row>
    <row r="454" spans="2:5" ht="12.75">
      <c r="B454" s="3"/>
      <c r="C454" s="3"/>
      <c r="D454" s="3"/>
      <c r="E454" s="3"/>
    </row>
    <row r="455" spans="2:5" ht="12.75">
      <c r="B455" s="3"/>
      <c r="C455" s="3"/>
      <c r="D455" s="3"/>
      <c r="E455" s="3"/>
    </row>
    <row r="456" spans="2:5" ht="12.75">
      <c r="B456" s="3"/>
      <c r="C456" s="3"/>
      <c r="D456" s="3"/>
      <c r="E456" s="3"/>
    </row>
    <row r="457" spans="2:5" ht="12.75">
      <c r="B457" s="3"/>
      <c r="C457" s="3"/>
      <c r="D457" s="3"/>
      <c r="E457" s="3"/>
    </row>
    <row r="458" spans="2:5" ht="12.75">
      <c r="B458" s="3"/>
      <c r="C458" s="3"/>
      <c r="D458" s="3"/>
      <c r="E458" s="3"/>
    </row>
    <row r="459" spans="2:5" ht="12.75">
      <c r="B459" s="3"/>
      <c r="C459" s="3"/>
      <c r="D459" s="3"/>
      <c r="E459" s="3"/>
    </row>
    <row r="460" spans="2:5" ht="12.75">
      <c r="B460" s="3"/>
      <c r="C460" s="3"/>
      <c r="D460" s="3"/>
      <c r="E460" s="3"/>
    </row>
    <row r="461" spans="2:5" ht="12.75">
      <c r="B461" s="3"/>
      <c r="C461" s="3"/>
      <c r="D461" s="3"/>
      <c r="E461" s="3"/>
    </row>
    <row r="462" spans="2:5" ht="12.75">
      <c r="B462" s="3"/>
      <c r="C462" s="3"/>
      <c r="D462" s="3"/>
      <c r="E462" s="3"/>
    </row>
    <row r="463" spans="2:5" ht="12.75">
      <c r="B463" s="3"/>
      <c r="C463" s="3"/>
      <c r="D463" s="3"/>
      <c r="E463" s="3"/>
    </row>
    <row r="464" spans="2:5" ht="12.75">
      <c r="B464" s="3"/>
      <c r="C464" s="3"/>
      <c r="D464" s="3"/>
      <c r="E464" s="3"/>
    </row>
    <row r="465" spans="2:5" ht="12.75">
      <c r="B465" s="3"/>
      <c r="C465" s="3"/>
      <c r="D465" s="3"/>
      <c r="E465" s="3"/>
    </row>
    <row r="466" spans="2:5" ht="12.75">
      <c r="B466" s="3"/>
      <c r="C466" s="3"/>
      <c r="D466" s="3"/>
      <c r="E466" s="3"/>
    </row>
    <row r="467" spans="2:5" ht="12.75">
      <c r="B467" s="3"/>
      <c r="C467" s="3"/>
      <c r="D467" s="3"/>
      <c r="E467" s="3"/>
    </row>
    <row r="468" spans="2:5" ht="12.75">
      <c r="B468" s="3"/>
      <c r="C468" s="3"/>
      <c r="D468" s="3"/>
      <c r="E468" s="3"/>
    </row>
    <row r="469" spans="2:5" ht="12.75">
      <c r="B469" s="3"/>
      <c r="C469" s="3"/>
      <c r="D469" s="3"/>
      <c r="E469" s="3"/>
    </row>
    <row r="470" spans="2:5" ht="12.75">
      <c r="B470" s="3"/>
      <c r="C470" s="3"/>
      <c r="D470" s="3"/>
      <c r="E470" s="3"/>
    </row>
    <row r="471" spans="2:5" ht="12.75">
      <c r="B471" s="3"/>
      <c r="C471" s="3"/>
      <c r="D471" s="3"/>
      <c r="E471" s="3"/>
    </row>
    <row r="472" spans="2:5" ht="12.75">
      <c r="B472" s="3"/>
      <c r="C472" s="3"/>
      <c r="D472" s="3"/>
      <c r="E472" s="3"/>
    </row>
    <row r="473" spans="2:5" ht="12.75">
      <c r="B473" s="3"/>
      <c r="C473" s="3"/>
      <c r="D473" s="3"/>
      <c r="E473" s="3"/>
    </row>
    <row r="474" spans="2:5" ht="12.75">
      <c r="B474" s="3"/>
      <c r="C474" s="3"/>
      <c r="D474" s="3"/>
      <c r="E474" s="3"/>
    </row>
    <row r="475" spans="2:5" ht="12.75">
      <c r="B475" s="3"/>
      <c r="C475" s="3"/>
      <c r="D475" s="3"/>
      <c r="E475" s="3"/>
    </row>
    <row r="476" spans="2:5" ht="12.75">
      <c r="B476" s="3"/>
      <c r="C476" s="3"/>
      <c r="D476" s="3"/>
      <c r="E476" s="3"/>
    </row>
    <row r="477" spans="2:5" ht="12.75">
      <c r="B477" s="3"/>
      <c r="C477" s="3"/>
      <c r="D477" s="3"/>
      <c r="E477" s="3"/>
    </row>
    <row r="478" spans="2:5" ht="12.75">
      <c r="B478" s="3"/>
      <c r="C478" s="3"/>
      <c r="D478" s="3"/>
      <c r="E478" s="3"/>
    </row>
    <row r="479" spans="2:5" ht="12.75">
      <c r="B479" s="3"/>
      <c r="C479" s="3"/>
      <c r="D479" s="3"/>
      <c r="E479" s="3"/>
    </row>
    <row r="480" spans="2:5" ht="12.75">
      <c r="B480" s="3"/>
      <c r="C480" s="3"/>
      <c r="D480" s="3"/>
      <c r="E480" s="3"/>
    </row>
    <row r="481" spans="2:5" ht="12.75">
      <c r="B481" s="3"/>
      <c r="C481" s="3"/>
      <c r="D481" s="3"/>
      <c r="E481" s="3"/>
    </row>
    <row r="482" spans="2:5" ht="12.75">
      <c r="B482" s="3"/>
      <c r="C482" s="3"/>
      <c r="D482" s="3"/>
      <c r="E482" s="3"/>
    </row>
    <row r="483" spans="2:5" ht="12.75">
      <c r="B483" s="3"/>
      <c r="C483" s="3"/>
      <c r="D483" s="3"/>
      <c r="E483" s="3"/>
    </row>
    <row r="484" spans="2:5" ht="12.75">
      <c r="B484" s="3"/>
      <c r="C484" s="3"/>
      <c r="D484" s="3"/>
      <c r="E484" s="3"/>
    </row>
    <row r="485" spans="2:5" ht="12.75">
      <c r="B485" s="3"/>
      <c r="C485" s="3"/>
      <c r="D485" s="3"/>
      <c r="E485" s="3"/>
    </row>
    <row r="486" spans="2:5" ht="12.75">
      <c r="B486" s="3"/>
      <c r="C486" s="3"/>
      <c r="D486" s="3"/>
      <c r="E486" s="3"/>
    </row>
    <row r="487" spans="2:5" ht="12.75">
      <c r="B487" s="3"/>
      <c r="C487" s="3"/>
      <c r="D487" s="3"/>
      <c r="E487" s="3"/>
    </row>
    <row r="488" spans="2:5" ht="12.75">
      <c r="B488" s="3"/>
      <c r="C488" s="3"/>
      <c r="D488" s="3"/>
      <c r="E488" s="3"/>
    </row>
    <row r="489" spans="2:5" ht="12.75">
      <c r="B489" s="3"/>
      <c r="C489" s="3"/>
      <c r="D489" s="3"/>
      <c r="E489" s="3"/>
    </row>
    <row r="490" spans="2:5" ht="12.75">
      <c r="B490" s="3"/>
      <c r="C490" s="3"/>
      <c r="D490" s="3"/>
      <c r="E490" s="3"/>
    </row>
    <row r="491" spans="2:5" ht="12.75">
      <c r="B491" s="3"/>
      <c r="C491" s="3"/>
      <c r="D491" s="3"/>
      <c r="E491" s="3"/>
    </row>
    <row r="492" spans="2:5" ht="12.75">
      <c r="B492" s="3"/>
      <c r="C492" s="3"/>
      <c r="D492" s="3"/>
      <c r="E492" s="3"/>
    </row>
    <row r="493" spans="2:5" ht="12.75">
      <c r="B493" s="3"/>
      <c r="C493" s="3"/>
      <c r="D493" s="3"/>
      <c r="E493" s="3"/>
    </row>
    <row r="494" spans="2:5" ht="12.75">
      <c r="B494" s="3"/>
      <c r="C494" s="3"/>
      <c r="D494" s="3"/>
      <c r="E494" s="3"/>
    </row>
    <row r="495" spans="2:5" ht="12.75">
      <c r="B495" s="3"/>
      <c r="C495" s="3"/>
      <c r="D495" s="3"/>
      <c r="E495" s="3"/>
    </row>
    <row r="496" spans="2:5" ht="12.75">
      <c r="B496" s="3"/>
      <c r="C496" s="3"/>
      <c r="D496" s="3"/>
      <c r="E496" s="3"/>
    </row>
    <row r="497" spans="2:5" ht="12.75">
      <c r="B497" s="3"/>
      <c r="C497" s="3"/>
      <c r="D497" s="3"/>
      <c r="E497" s="3"/>
    </row>
    <row r="498" spans="2:5" ht="12.75">
      <c r="B498" s="3"/>
      <c r="C498" s="3"/>
      <c r="D498" s="3"/>
      <c r="E498" s="3"/>
    </row>
    <row r="499" spans="2:5" ht="12.75">
      <c r="B499" s="3"/>
      <c r="C499" s="3"/>
      <c r="D499" s="3"/>
      <c r="E499" s="3"/>
    </row>
    <row r="500" spans="2:5" ht="12.75">
      <c r="B500" s="3"/>
      <c r="C500" s="3"/>
      <c r="D500" s="3"/>
      <c r="E500" s="3"/>
    </row>
    <row r="501" spans="2:5" ht="12.75">
      <c r="B501" s="3"/>
      <c r="C501" s="3"/>
      <c r="D501" s="3"/>
      <c r="E501" s="3"/>
    </row>
    <row r="502" spans="2:5" ht="12.75">
      <c r="B502" s="3"/>
      <c r="C502" s="3"/>
      <c r="D502" s="3"/>
      <c r="E502" s="3"/>
    </row>
    <row r="503" spans="2:5" ht="12.75">
      <c r="B503" s="3"/>
      <c r="C503" s="3"/>
      <c r="D503" s="3"/>
      <c r="E503" s="3"/>
    </row>
    <row r="504" spans="2:5" ht="12.75">
      <c r="B504" s="3"/>
      <c r="C504" s="3"/>
      <c r="D504" s="3"/>
      <c r="E504" s="3"/>
    </row>
    <row r="505" spans="2:5" ht="12.75">
      <c r="B505" s="3"/>
      <c r="C505" s="3"/>
      <c r="D505" s="3"/>
      <c r="E505" s="3"/>
    </row>
    <row r="506" spans="2:5" ht="12.75">
      <c r="B506" s="3"/>
      <c r="C506" s="3"/>
      <c r="D506" s="3"/>
      <c r="E506" s="3"/>
    </row>
    <row r="507" spans="2:5" ht="12.75">
      <c r="B507" s="3"/>
      <c r="C507" s="3"/>
      <c r="D507" s="3"/>
      <c r="E507" s="3"/>
    </row>
    <row r="508" spans="2:5" ht="12.75">
      <c r="B508" s="3"/>
      <c r="C508" s="3"/>
      <c r="D508" s="3"/>
      <c r="E508" s="3"/>
    </row>
    <row r="509" spans="2:5" ht="12.75">
      <c r="B509" s="3"/>
      <c r="C509" s="3"/>
      <c r="D509" s="3"/>
      <c r="E509" s="3"/>
    </row>
    <row r="510" spans="2:5" ht="12.75">
      <c r="B510" s="3"/>
      <c r="C510" s="3"/>
      <c r="D510" s="3"/>
      <c r="E510" s="3"/>
    </row>
    <row r="511" spans="2:5" ht="12.75">
      <c r="B511" s="3"/>
      <c r="C511" s="3"/>
      <c r="D511" s="3"/>
      <c r="E511" s="3"/>
    </row>
    <row r="512" spans="2:5" ht="12.75">
      <c r="B512" s="3"/>
      <c r="C512" s="3"/>
      <c r="D512" s="3"/>
      <c r="E512" s="3"/>
    </row>
    <row r="513" spans="2:5" ht="12.75">
      <c r="B513" s="3"/>
      <c r="C513" s="3"/>
      <c r="D513" s="3"/>
      <c r="E513" s="3"/>
    </row>
    <row r="514" spans="2:5" ht="12.75">
      <c r="B514" s="3"/>
      <c r="C514" s="3"/>
      <c r="D514" s="3"/>
      <c r="E514" s="3"/>
    </row>
    <row r="515" spans="2:5" ht="12.75">
      <c r="B515" s="3"/>
      <c r="C515" s="3"/>
      <c r="D515" s="3"/>
      <c r="E515" s="3"/>
    </row>
    <row r="516" spans="2:5" ht="12.75">
      <c r="B516" s="3"/>
      <c r="C516" s="3"/>
      <c r="D516" s="3"/>
      <c r="E516" s="3"/>
    </row>
    <row r="517" spans="2:5" ht="12.75">
      <c r="B517" s="3"/>
      <c r="C517" s="3"/>
      <c r="D517" s="3"/>
      <c r="E517" s="3"/>
    </row>
    <row r="518" spans="2:5" ht="12.75">
      <c r="B518" s="3"/>
      <c r="C518" s="3"/>
      <c r="D518" s="3"/>
      <c r="E518" s="3"/>
    </row>
    <row r="519" spans="2:5" ht="12.75">
      <c r="B519" s="3"/>
      <c r="C519" s="3"/>
      <c r="D519" s="3"/>
      <c r="E519" s="3"/>
    </row>
    <row r="520" spans="2:5" ht="12.75">
      <c r="B520" s="3"/>
      <c r="C520" s="3"/>
      <c r="D520" s="3"/>
      <c r="E520" s="3"/>
    </row>
    <row r="521" spans="2:5" ht="12.75">
      <c r="B521" s="3"/>
      <c r="C521" s="3"/>
      <c r="D521" s="3"/>
      <c r="E521" s="3"/>
    </row>
    <row r="522" spans="2:5" ht="12.75">
      <c r="B522" s="3"/>
      <c r="C522" s="3"/>
      <c r="D522" s="3"/>
      <c r="E522" s="3"/>
    </row>
    <row r="523" spans="2:5" ht="12.75">
      <c r="B523" s="3"/>
      <c r="C523" s="3"/>
      <c r="D523" s="3"/>
      <c r="E523" s="3"/>
    </row>
    <row r="524" spans="2:5" ht="12.75">
      <c r="B524" s="3"/>
      <c r="C524" s="3"/>
      <c r="D524" s="3"/>
      <c r="E524" s="3"/>
    </row>
    <row r="525" spans="2:5" ht="12.75">
      <c r="B525" s="3"/>
      <c r="C525" s="3"/>
      <c r="D525" s="3"/>
      <c r="E525" s="3"/>
    </row>
    <row r="526" spans="2:5" ht="12.75">
      <c r="B526" s="3"/>
      <c r="C526" s="3"/>
      <c r="D526" s="3"/>
      <c r="E526" s="3"/>
    </row>
    <row r="527" spans="2:5" ht="12.75">
      <c r="B527" s="3"/>
      <c r="C527" s="3"/>
      <c r="D527" s="3"/>
      <c r="E527" s="3"/>
    </row>
    <row r="528" spans="2:5" ht="12.75">
      <c r="B528" s="3"/>
      <c r="C528" s="3"/>
      <c r="D528" s="3"/>
      <c r="E528" s="3"/>
    </row>
    <row r="529" spans="2:5" ht="12.75">
      <c r="B529" s="3"/>
      <c r="C529" s="3"/>
      <c r="D529" s="3"/>
      <c r="E529" s="3"/>
    </row>
    <row r="530" spans="2:5" ht="12.75">
      <c r="B530" s="3"/>
      <c r="C530" s="3"/>
      <c r="D530" s="3"/>
      <c r="E530" s="3"/>
    </row>
    <row r="531" spans="2:5" ht="12.75">
      <c r="B531" s="3"/>
      <c r="C531" s="3"/>
      <c r="D531" s="3"/>
      <c r="E531" s="3"/>
    </row>
    <row r="532" spans="2:5" ht="12.75">
      <c r="B532" s="3"/>
      <c r="C532" s="3"/>
      <c r="D532" s="3"/>
      <c r="E532" s="3"/>
    </row>
    <row r="533" spans="2:5" ht="12.75">
      <c r="B533" s="3"/>
      <c r="C533" s="3"/>
      <c r="D533" s="3"/>
      <c r="E533" s="3"/>
    </row>
    <row r="534" spans="2:5" ht="12.75">
      <c r="B534" s="3"/>
      <c r="C534" s="3"/>
      <c r="D534" s="3"/>
      <c r="E534" s="3"/>
    </row>
    <row r="535" spans="2:5" ht="12.75">
      <c r="B535" s="3"/>
      <c r="C535" s="3"/>
      <c r="D535" s="3"/>
      <c r="E535" s="3"/>
    </row>
    <row r="536" spans="2:5" ht="12.75">
      <c r="B536" s="3"/>
      <c r="C536" s="3"/>
      <c r="D536" s="3"/>
      <c r="E536" s="3"/>
    </row>
    <row r="537" spans="2:5" ht="12.75">
      <c r="B537" s="3"/>
      <c r="C537" s="3"/>
      <c r="D537" s="3"/>
      <c r="E537" s="3"/>
    </row>
    <row r="538" spans="2:5" ht="12.75">
      <c r="B538" s="3"/>
      <c r="C538" s="3"/>
      <c r="D538" s="3"/>
      <c r="E538" s="3"/>
    </row>
    <row r="539" spans="2:5" ht="12.75">
      <c r="B539" s="3"/>
      <c r="C539" s="3"/>
      <c r="D539" s="3"/>
      <c r="E539" s="3"/>
    </row>
    <row r="540" spans="2:5" ht="12.75">
      <c r="B540" s="3"/>
      <c r="C540" s="3"/>
      <c r="D540" s="3"/>
      <c r="E540" s="3"/>
    </row>
    <row r="541" spans="2:5" ht="12.75">
      <c r="B541" s="3"/>
      <c r="C541" s="3"/>
      <c r="D541" s="3"/>
      <c r="E541" s="3"/>
    </row>
    <row r="542" spans="2:5" ht="12.75">
      <c r="B542" s="3"/>
      <c r="C542" s="3"/>
      <c r="D542" s="3"/>
      <c r="E542" s="3"/>
    </row>
    <row r="543" spans="2:5" ht="12.75">
      <c r="B543" s="3"/>
      <c r="C543" s="3"/>
      <c r="D543" s="3"/>
      <c r="E543" s="3"/>
    </row>
    <row r="544" spans="2:5" ht="12.75">
      <c r="B544" s="3"/>
      <c r="C544" s="3"/>
      <c r="D544" s="3"/>
      <c r="E544" s="3"/>
    </row>
    <row r="545" spans="2:5" ht="12.75">
      <c r="B545" s="3"/>
      <c r="C545" s="3"/>
      <c r="D545" s="3"/>
      <c r="E545" s="3"/>
    </row>
    <row r="546" spans="2:5" ht="12.75">
      <c r="B546" s="3"/>
      <c r="C546" s="3"/>
      <c r="D546" s="3"/>
      <c r="E546" s="3"/>
    </row>
    <row r="547" spans="2:5" ht="12.75">
      <c r="B547" s="3"/>
      <c r="C547" s="3"/>
      <c r="D547" s="3"/>
      <c r="E547" s="3"/>
    </row>
    <row r="548" spans="2:5" ht="12.75">
      <c r="B548" s="3"/>
      <c r="C548" s="3"/>
      <c r="D548" s="3"/>
      <c r="E548" s="3"/>
    </row>
    <row r="549" spans="2:5" ht="12.75">
      <c r="B549" s="3"/>
      <c r="C549" s="3"/>
      <c r="D549" s="3"/>
      <c r="E549" s="3"/>
    </row>
    <row r="550" spans="2:5" ht="12.75">
      <c r="B550" s="3"/>
      <c r="C550" s="3"/>
      <c r="D550" s="3"/>
      <c r="E550" s="3"/>
    </row>
    <row r="551" spans="2:5" ht="12.75">
      <c r="B551" s="3"/>
      <c r="C551" s="3"/>
      <c r="D551" s="3"/>
      <c r="E551" s="3"/>
    </row>
    <row r="552" spans="2:5" ht="12.75">
      <c r="B552" s="3"/>
      <c r="C552" s="3"/>
      <c r="D552" s="3"/>
      <c r="E552" s="3"/>
    </row>
    <row r="553" spans="2:5" ht="12.75">
      <c r="B553" s="3"/>
      <c r="C553" s="3"/>
      <c r="D553" s="3"/>
      <c r="E553" s="3"/>
    </row>
  </sheetData>
  <sheetProtection/>
  <mergeCells count="59">
    <mergeCell ref="A287:E287"/>
    <mergeCell ref="A261:E261"/>
    <mergeCell ref="A272:E272"/>
    <mergeCell ref="A273:E273"/>
    <mergeCell ref="A280:E280"/>
    <mergeCell ref="A337:E337"/>
    <mergeCell ref="D432:E432"/>
    <mergeCell ref="A288:E288"/>
    <mergeCell ref="A397:E397"/>
    <mergeCell ref="A398:E398"/>
    <mergeCell ref="A338:E338"/>
    <mergeCell ref="A364:E364"/>
    <mergeCell ref="A375:E375"/>
    <mergeCell ref="A411:E411"/>
    <mergeCell ref="A376:E376"/>
    <mergeCell ref="A103:E103"/>
    <mergeCell ref="A225:E225"/>
    <mergeCell ref="A110:E110"/>
    <mergeCell ref="A274:E274"/>
    <mergeCell ref="A143:E143"/>
    <mergeCell ref="A111:E111"/>
    <mergeCell ref="A224:E224"/>
    <mergeCell ref="A228:E228"/>
    <mergeCell ref="A251:E251"/>
    <mergeCell ref="A256:E256"/>
    <mergeCell ref="D430:E430"/>
    <mergeCell ref="A389:E389"/>
    <mergeCell ref="A386:E386"/>
    <mergeCell ref="A385:E385"/>
    <mergeCell ref="A3:E3"/>
    <mergeCell ref="A4:E4"/>
    <mergeCell ref="A6:A10"/>
    <mergeCell ref="C6:C10"/>
    <mergeCell ref="D6:D10"/>
    <mergeCell ref="E6:E10"/>
    <mergeCell ref="B6:B10"/>
    <mergeCell ref="A118:E118"/>
    <mergeCell ref="A121:E121"/>
    <mergeCell ref="A144:E144"/>
    <mergeCell ref="A155:E155"/>
    <mergeCell ref="A112:E112"/>
    <mergeCell ref="A229:E229"/>
    <mergeCell ref="A124:E124"/>
    <mergeCell ref="A215:E215"/>
    <mergeCell ref="A131:E131"/>
    <mergeCell ref="A132:E132"/>
    <mergeCell ref="A133:E133"/>
    <mergeCell ref="A151:E151"/>
    <mergeCell ref="A206:E206"/>
    <mergeCell ref="A152:E152"/>
    <mergeCell ref="A102:E102"/>
    <mergeCell ref="A101:E101"/>
    <mergeCell ref="A12:E12"/>
    <mergeCell ref="A73:E73"/>
    <mergeCell ref="A83:E83"/>
    <mergeCell ref="A87:E87"/>
    <mergeCell ref="A13:E13"/>
    <mergeCell ref="A14:E14"/>
    <mergeCell ref="A17:E17"/>
  </mergeCells>
  <printOptions horizontalCentered="1"/>
  <pageMargins left="0.07874015748031496" right="0.1968503937007874" top="0.1968503937007874" bottom="0.1968503937007874"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Ministerul Finantelor Publice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P.</dc:creator>
  <cp:keywords/>
  <dc:description/>
  <cp:lastModifiedBy>BUGET</cp:lastModifiedBy>
  <cp:lastPrinted>2016-12-16T08:02:15Z</cp:lastPrinted>
  <dcterms:created xsi:type="dcterms:W3CDTF">2003-05-13T09:24:28Z</dcterms:created>
  <dcterms:modified xsi:type="dcterms:W3CDTF">2017-02-13T08:10:32Z</dcterms:modified>
  <cp:category/>
  <cp:version/>
  <cp:contentType/>
  <cp:contentStatus/>
</cp:coreProperties>
</file>